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D:\##SANWA\#Project\おむつ関係\夜尿症\開発B\グラフ変換\"/>
    </mc:Choice>
  </mc:AlternateContent>
  <xr:revisionPtr revIDLastSave="0" documentId="13_ncr:1_{86A7CB13-2BD3-4C55-9D81-EA46B1C592B3}" xr6:coauthVersionLast="40" xr6:coauthVersionMax="40" xr10:uidLastSave="{00000000-0000-0000-0000-000000000000}"/>
  <workbookProtection workbookAlgorithmName="SHA-512" workbookHashValue="nqiBa98zrU2dHuMy9TGun6iK1hF03pndLn8+ZgpkANADJblx++IJN4lS15+ZacYACx2Ss+AMml+2qLNo64/KQw==" workbookSaltValue="oHT/IbOGCjuPfdUWFwbs0g==" workbookSpinCount="100000" lockStructure="1"/>
  <bookViews>
    <workbookView xWindow="0" yWindow="0" windowWidth="22260" windowHeight="12645" xr2:uid="{00000000-000D-0000-FFFF-FFFF00000000}"/>
  </bookViews>
  <sheets>
    <sheet name="記入欄" sheetId="7" r:id="rId1"/>
    <sheet name="CSV" sheetId="6" state="hidden" r:id="rId2"/>
    <sheet name="リスト" sheetId="3" r:id="rId3"/>
    <sheet name="グラフ" sheetId="4" r:id="rId4"/>
    <sheet name="00" sheetId="9" state="hidden" r:id="rId5"/>
  </sheets>
  <definedNames>
    <definedName name="_xlnm.Print_Area" localSheetId="4">'00'!$B$2:$AI$51</definedName>
    <definedName name="_xlnm.Print_Area" localSheetId="3">グラフ!$B$2:$AI$51</definedName>
    <definedName name="_xlnm.Print_Area" localSheetId="2">リスト!$A$1:$P$40</definedName>
    <definedName name="_xlnm.Print_Area" localSheetId="0">記入欄!$A$1:$N$42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8" i="9" l="1"/>
  <c r="AJ40" i="9"/>
  <c r="AJ39" i="9"/>
  <c r="AJ38" i="9"/>
  <c r="AJ37" i="9"/>
  <c r="AJ36" i="9"/>
  <c r="AJ35" i="9"/>
  <c r="AJ34" i="9"/>
  <c r="AJ33" i="9"/>
  <c r="AJ32" i="9"/>
  <c r="AJ31" i="9"/>
  <c r="AJ30" i="9"/>
  <c r="AJ29" i="9"/>
  <c r="AJ28" i="9"/>
  <c r="AJ27" i="9"/>
  <c r="AJ26" i="9"/>
  <c r="AJ25" i="9"/>
  <c r="AJ24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G9" i="6" l="1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L4" i="3" l="1"/>
  <c r="A3" i="6"/>
  <c r="I4" i="3" s="1"/>
  <c r="H8" i="6"/>
  <c r="I8" i="6"/>
  <c r="G8" i="6"/>
  <c r="A4" i="6"/>
  <c r="A2" i="6"/>
  <c r="B3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8" i="6"/>
  <c r="A25" i="6"/>
  <c r="A26" i="6"/>
  <c r="A33" i="6"/>
  <c r="A34" i="6"/>
  <c r="E1" i="6"/>
  <c r="A5" i="6" s="1"/>
  <c r="A6" i="6" s="1"/>
  <c r="A1" i="6"/>
  <c r="C11" i="7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A32" i="6" l="1"/>
  <c r="D32" i="6"/>
  <c r="F32" i="6" s="1"/>
  <c r="C32" i="6"/>
  <c r="E32" i="6"/>
  <c r="D20" i="6"/>
  <c r="F20" i="6" s="1"/>
  <c r="C20" i="6"/>
  <c r="A35" i="6"/>
  <c r="C35" i="6"/>
  <c r="D35" i="6"/>
  <c r="F35" i="6" s="1"/>
  <c r="A31" i="6"/>
  <c r="D31" i="6"/>
  <c r="F31" i="6" s="1"/>
  <c r="C31" i="6"/>
  <c r="A27" i="6"/>
  <c r="C27" i="6"/>
  <c r="D27" i="6"/>
  <c r="F27" i="6" s="1"/>
  <c r="D19" i="6"/>
  <c r="F19" i="6" s="1"/>
  <c r="C19" i="6"/>
  <c r="C15" i="6"/>
  <c r="D15" i="6"/>
  <c r="F15" i="6" s="1"/>
  <c r="D11" i="6"/>
  <c r="F11" i="6" s="1"/>
  <c r="C11" i="6"/>
  <c r="A28" i="6"/>
  <c r="C28" i="6"/>
  <c r="D28" i="6"/>
  <c r="F28" i="6" s="1"/>
  <c r="C16" i="6"/>
  <c r="D16" i="6"/>
  <c r="F16" i="6" s="1"/>
  <c r="A38" i="6"/>
  <c r="C38" i="6"/>
  <c r="D38" i="6"/>
  <c r="F38" i="6" s="1"/>
  <c r="D8" i="6"/>
  <c r="F8" i="6" s="1"/>
  <c r="D34" i="6"/>
  <c r="F34" i="6" s="1"/>
  <c r="C34" i="6"/>
  <c r="C30" i="6"/>
  <c r="D30" i="6"/>
  <c r="F30" i="6" s="1"/>
  <c r="E26" i="6"/>
  <c r="C26" i="6"/>
  <c r="D26" i="6"/>
  <c r="F26" i="6" s="1"/>
  <c r="C22" i="6"/>
  <c r="D22" i="6"/>
  <c r="F22" i="6" s="1"/>
  <c r="C18" i="6"/>
  <c r="D18" i="6"/>
  <c r="F18" i="6" s="1"/>
  <c r="D14" i="6"/>
  <c r="F14" i="6" s="1"/>
  <c r="C14" i="6"/>
  <c r="C10" i="6"/>
  <c r="D10" i="6"/>
  <c r="F10" i="6" s="1"/>
  <c r="A36" i="6"/>
  <c r="C36" i="6"/>
  <c r="D36" i="6"/>
  <c r="F36" i="6" s="1"/>
  <c r="A24" i="6"/>
  <c r="D24" i="6"/>
  <c r="F24" i="6" s="1"/>
  <c r="C24" i="6"/>
  <c r="D12" i="6"/>
  <c r="F12" i="6" s="1"/>
  <c r="C12" i="6"/>
  <c r="C37" i="6"/>
  <c r="D37" i="6"/>
  <c r="F37" i="6" s="1"/>
  <c r="C33" i="6"/>
  <c r="D33" i="6"/>
  <c r="F33" i="6" s="1"/>
  <c r="E33" i="6"/>
  <c r="C29" i="6"/>
  <c r="D29" i="6"/>
  <c r="F29" i="6" s="1"/>
  <c r="C25" i="6"/>
  <c r="D25" i="6"/>
  <c r="F25" i="6" s="1"/>
  <c r="C21" i="6"/>
  <c r="D21" i="6"/>
  <c r="F21" i="6" s="1"/>
  <c r="D17" i="6"/>
  <c r="F17" i="6" s="1"/>
  <c r="C17" i="6"/>
  <c r="C13" i="6"/>
  <c r="D13" i="6"/>
  <c r="F13" i="6" s="1"/>
  <c r="C9" i="6"/>
  <c r="D9" i="6"/>
  <c r="F9" i="6" s="1"/>
  <c r="A18" i="6"/>
  <c r="A12" i="6"/>
  <c r="A15" i="6"/>
  <c r="A17" i="6"/>
  <c r="A19" i="6"/>
  <c r="A20" i="6"/>
  <c r="A16" i="6"/>
  <c r="A9" i="6"/>
  <c r="A23" i="6"/>
  <c r="C23" i="6"/>
  <c r="D23" i="6"/>
  <c r="F23" i="6" s="1"/>
  <c r="C8" i="6"/>
  <c r="M6" i="3"/>
  <c r="A30" i="6"/>
  <c r="A22" i="6"/>
  <c r="A14" i="6"/>
  <c r="A37" i="6"/>
  <c r="A29" i="6"/>
  <c r="A21" i="6"/>
  <c r="A13" i="6"/>
  <c r="A11" i="6"/>
  <c r="A10" i="6"/>
  <c r="A8" i="6"/>
  <c r="K6" i="3"/>
  <c r="AB48" i="4"/>
  <c r="H6" i="3"/>
  <c r="I5" i="3"/>
  <c r="D5" i="3"/>
  <c r="K4" i="3" s="1"/>
  <c r="D4" i="3"/>
  <c r="E22" i="6" l="1"/>
  <c r="E13" i="6"/>
  <c r="E9" i="6"/>
  <c r="E11" i="6"/>
  <c r="E20" i="6"/>
  <c r="E16" i="6"/>
  <c r="V6" i="9"/>
  <c r="E18" i="6"/>
  <c r="G6" i="9"/>
  <c r="G5" i="9"/>
  <c r="Q6" i="9"/>
  <c r="E21" i="6"/>
  <c r="E24" i="6"/>
  <c r="E34" i="6"/>
  <c r="E27" i="6"/>
  <c r="E31" i="6"/>
  <c r="E35" i="6"/>
  <c r="E37" i="6"/>
  <c r="E28" i="6"/>
  <c r="AC6" i="9"/>
  <c r="E17" i="6"/>
  <c r="E25" i="6"/>
  <c r="E29" i="6"/>
  <c r="E12" i="6"/>
  <c r="E36" i="6"/>
  <c r="E10" i="6"/>
  <c r="E14" i="6"/>
  <c r="E30" i="6"/>
  <c r="E8" i="6"/>
  <c r="E38" i="6"/>
  <c r="E15" i="6"/>
  <c r="E19" i="6"/>
  <c r="N5" i="4"/>
  <c r="Q5" i="9"/>
  <c r="E23" i="6"/>
  <c r="N6" i="4"/>
  <c r="E5" i="4"/>
  <c r="V6" i="4"/>
  <c r="E6" i="4"/>
  <c r="AC6" i="4"/>
  <c r="C10" i="3"/>
  <c r="E39" i="9" s="1"/>
  <c r="C11" i="3"/>
  <c r="C12" i="3"/>
  <c r="G39" i="9" s="1"/>
  <c r="C13" i="3"/>
  <c r="H39" i="9" s="1"/>
  <c r="C14" i="3"/>
  <c r="I39" i="9" s="1"/>
  <c r="C15" i="3"/>
  <c r="J39" i="9" s="1"/>
  <c r="C16" i="3"/>
  <c r="K39" i="9" s="1"/>
  <c r="C17" i="3"/>
  <c r="L39" i="9" s="1"/>
  <c r="C18" i="3"/>
  <c r="M39" i="9" s="1"/>
  <c r="C19" i="3"/>
  <c r="N39" i="9" s="1"/>
  <c r="C20" i="3"/>
  <c r="O39" i="9" s="1"/>
  <c r="C21" i="3"/>
  <c r="P39" i="9" s="1"/>
  <c r="C22" i="3"/>
  <c r="Q39" i="9" s="1"/>
  <c r="C23" i="3"/>
  <c r="R39" i="9" s="1"/>
  <c r="C24" i="3"/>
  <c r="S39" i="9" s="1"/>
  <c r="C25" i="3"/>
  <c r="C26" i="3"/>
  <c r="C27" i="3"/>
  <c r="V39" i="9" s="1"/>
  <c r="V46" i="9" s="1"/>
  <c r="C28" i="3"/>
  <c r="C29" i="3"/>
  <c r="C30" i="3"/>
  <c r="C31" i="3"/>
  <c r="C32" i="3"/>
  <c r="C33" i="3"/>
  <c r="AB39" i="9" s="1"/>
  <c r="AB46" i="9" s="1"/>
  <c r="C34" i="3"/>
  <c r="AC39" i="9" s="1"/>
  <c r="AC46" i="9" s="1"/>
  <c r="C35" i="3"/>
  <c r="C36" i="3"/>
  <c r="C37" i="3"/>
  <c r="C38" i="3"/>
  <c r="C39" i="3"/>
  <c r="AH39" i="9" s="1"/>
  <c r="AH46" i="9" s="1"/>
  <c r="C9" i="3"/>
  <c r="D39" i="9" s="1"/>
  <c r="H30" i="3" l="1"/>
  <c r="Y39" i="9"/>
  <c r="Y46" i="9" s="1"/>
  <c r="H37" i="3"/>
  <c r="AF39" i="9"/>
  <c r="AF46" i="9" s="1"/>
  <c r="H29" i="3"/>
  <c r="X39" i="9"/>
  <c r="X46" i="9" s="1"/>
  <c r="H36" i="3"/>
  <c r="AE39" i="9"/>
  <c r="AE46" i="9" s="1"/>
  <c r="H32" i="3"/>
  <c r="AA39" i="9"/>
  <c r="AA46" i="9" s="1"/>
  <c r="H28" i="3"/>
  <c r="W39" i="9"/>
  <c r="W46" i="9" s="1"/>
  <c r="H38" i="3"/>
  <c r="AG39" i="9"/>
  <c r="AG46" i="9" s="1"/>
  <c r="H25" i="3"/>
  <c r="T39" i="9"/>
  <c r="T46" i="9" s="1"/>
  <c r="H35" i="3"/>
  <c r="AD39" i="9"/>
  <c r="AD46" i="9" s="1"/>
  <c r="H31" i="3"/>
  <c r="Z39" i="9"/>
  <c r="Z46" i="9" s="1"/>
  <c r="M11" i="3"/>
  <c r="F39" i="9"/>
  <c r="H26" i="3"/>
  <c r="U39" i="9"/>
  <c r="U46" i="9" s="1"/>
  <c r="M27" i="3"/>
  <c r="H27" i="3"/>
  <c r="N18" i="3"/>
  <c r="M46" i="9" s="1"/>
  <c r="N34" i="3"/>
  <c r="H34" i="3"/>
  <c r="O33" i="3"/>
  <c r="H33" i="3"/>
  <c r="O17" i="3"/>
  <c r="M23" i="3"/>
  <c r="D36" i="3"/>
  <c r="N10" i="3"/>
  <c r="E46" i="9" s="1"/>
  <c r="N22" i="3"/>
  <c r="Q46" i="9" s="1"/>
  <c r="M39" i="3"/>
  <c r="N38" i="3"/>
  <c r="N26" i="3"/>
  <c r="E16" i="3"/>
  <c r="G16" i="3" s="1"/>
  <c r="M16" i="3"/>
  <c r="N16" i="3"/>
  <c r="K46" i="9" s="1"/>
  <c r="O16" i="3"/>
  <c r="D37" i="3"/>
  <c r="M37" i="3"/>
  <c r="N37" i="3"/>
  <c r="D29" i="3"/>
  <c r="M29" i="3"/>
  <c r="N29" i="3"/>
  <c r="D21" i="3"/>
  <c r="M21" i="3"/>
  <c r="N21" i="3"/>
  <c r="P46" i="9" s="1"/>
  <c r="O25" i="3"/>
  <c r="E9" i="3"/>
  <c r="G9" i="3" s="1"/>
  <c r="M9" i="3"/>
  <c r="N9" i="3"/>
  <c r="D46" i="9" s="1"/>
  <c r="O9" i="3"/>
  <c r="E32" i="3"/>
  <c r="M32" i="3"/>
  <c r="N32" i="3"/>
  <c r="O32" i="3"/>
  <c r="E24" i="3"/>
  <c r="M24" i="3"/>
  <c r="N24" i="3"/>
  <c r="S46" i="9" s="1"/>
  <c r="O24" i="3"/>
  <c r="E12" i="3"/>
  <c r="M12" i="3"/>
  <c r="N12" i="3"/>
  <c r="G46" i="9" s="1"/>
  <c r="O12" i="3"/>
  <c r="D39" i="3"/>
  <c r="N39" i="3"/>
  <c r="O39" i="3"/>
  <c r="D35" i="3"/>
  <c r="N35" i="3"/>
  <c r="O35" i="3"/>
  <c r="D31" i="3"/>
  <c r="N31" i="3"/>
  <c r="O31" i="3"/>
  <c r="D27" i="3"/>
  <c r="N27" i="3"/>
  <c r="O27" i="3"/>
  <c r="D23" i="3"/>
  <c r="N23" i="3"/>
  <c r="R46" i="9" s="1"/>
  <c r="O23" i="3"/>
  <c r="D19" i="3"/>
  <c r="N19" i="3"/>
  <c r="N46" i="9" s="1"/>
  <c r="O19" i="3"/>
  <c r="D15" i="3"/>
  <c r="N15" i="3"/>
  <c r="J46" i="9" s="1"/>
  <c r="O15" i="3"/>
  <c r="D11" i="3"/>
  <c r="N11" i="3"/>
  <c r="O11" i="3"/>
  <c r="F33" i="3"/>
  <c r="M35" i="3"/>
  <c r="M19" i="3"/>
  <c r="D33" i="3"/>
  <c r="M33" i="3"/>
  <c r="N33" i="3"/>
  <c r="D25" i="3"/>
  <c r="M25" i="3"/>
  <c r="N25" i="3"/>
  <c r="D17" i="3"/>
  <c r="M17" i="3"/>
  <c r="N17" i="3"/>
  <c r="L46" i="9" s="1"/>
  <c r="D13" i="3"/>
  <c r="M13" i="3"/>
  <c r="N13" i="3"/>
  <c r="H46" i="9" s="1"/>
  <c r="F17" i="3"/>
  <c r="E36" i="3"/>
  <c r="M36" i="3"/>
  <c r="N36" i="3"/>
  <c r="O36" i="3"/>
  <c r="E28" i="3"/>
  <c r="M28" i="3"/>
  <c r="N28" i="3"/>
  <c r="O28" i="3"/>
  <c r="E20" i="3"/>
  <c r="G20" i="3" s="1"/>
  <c r="M20" i="3"/>
  <c r="N20" i="3"/>
  <c r="O46" i="9" s="1"/>
  <c r="O20" i="3"/>
  <c r="D12" i="3"/>
  <c r="G28" i="3"/>
  <c r="O37" i="3"/>
  <c r="O21" i="3"/>
  <c r="E38" i="3"/>
  <c r="O38" i="3"/>
  <c r="M38" i="3"/>
  <c r="E34" i="3"/>
  <c r="G34" i="3" s="1"/>
  <c r="AC42" i="9" s="1"/>
  <c r="AC41" i="9" s="1"/>
  <c r="O34" i="3"/>
  <c r="M34" i="3"/>
  <c r="E30" i="3"/>
  <c r="G30" i="3" s="1"/>
  <c r="Y42" i="9" s="1"/>
  <c r="Y41" i="9" s="1"/>
  <c r="O30" i="3"/>
  <c r="M30" i="3"/>
  <c r="E26" i="3"/>
  <c r="O26" i="3"/>
  <c r="M26" i="3"/>
  <c r="E22" i="3"/>
  <c r="G22" i="3" s="1"/>
  <c r="O22" i="3"/>
  <c r="M22" i="3"/>
  <c r="E18" i="3"/>
  <c r="G18" i="3" s="1"/>
  <c r="O18" i="3"/>
  <c r="M18" i="3"/>
  <c r="E14" i="3"/>
  <c r="G14" i="3" s="1"/>
  <c r="O14" i="3"/>
  <c r="M14" i="3"/>
  <c r="E10" i="3"/>
  <c r="G10" i="3" s="1"/>
  <c r="O10" i="3"/>
  <c r="M10" i="3"/>
  <c r="F25" i="3"/>
  <c r="G38" i="3"/>
  <c r="M31" i="3"/>
  <c r="M15" i="3"/>
  <c r="N30" i="3"/>
  <c r="N14" i="3"/>
  <c r="I46" i="9" s="1"/>
  <c r="O29" i="3"/>
  <c r="O13" i="3"/>
  <c r="F30" i="3"/>
  <c r="F14" i="3"/>
  <c r="D28" i="3"/>
  <c r="F37" i="3"/>
  <c r="F29" i="3"/>
  <c r="F21" i="3"/>
  <c r="F13" i="3"/>
  <c r="F38" i="3"/>
  <c r="F22" i="3"/>
  <c r="D20" i="3"/>
  <c r="F34" i="3"/>
  <c r="F26" i="3"/>
  <c r="F18" i="3"/>
  <c r="F10" i="3"/>
  <c r="D34" i="3"/>
  <c r="D26" i="3"/>
  <c r="D18" i="3"/>
  <c r="D10" i="3"/>
  <c r="D9" i="3"/>
  <c r="D32" i="3"/>
  <c r="D24" i="3"/>
  <c r="D16" i="3"/>
  <c r="F9" i="3"/>
  <c r="F36" i="3"/>
  <c r="F32" i="3"/>
  <c r="F28" i="3"/>
  <c r="F24" i="3"/>
  <c r="F20" i="3"/>
  <c r="F16" i="3"/>
  <c r="F12" i="3"/>
  <c r="D38" i="3"/>
  <c r="D30" i="3"/>
  <c r="D22" i="3"/>
  <c r="D14" i="3"/>
  <c r="F39" i="3"/>
  <c r="F35" i="3"/>
  <c r="F31" i="3"/>
  <c r="F27" i="3"/>
  <c r="F23" i="3"/>
  <c r="F19" i="3"/>
  <c r="F15" i="3"/>
  <c r="F11" i="3"/>
  <c r="E37" i="3"/>
  <c r="G37" i="3" s="1"/>
  <c r="AF42" i="9" s="1"/>
  <c r="AF41" i="9" s="1"/>
  <c r="E33" i="3"/>
  <c r="G33" i="3" s="1"/>
  <c r="AB42" i="9" s="1"/>
  <c r="AB41" i="9" s="1"/>
  <c r="E29" i="3"/>
  <c r="G29" i="3" s="1"/>
  <c r="X42" i="9" s="1"/>
  <c r="X41" i="9" s="1"/>
  <c r="E25" i="3"/>
  <c r="G25" i="3" s="1"/>
  <c r="T42" i="9" s="1"/>
  <c r="T41" i="9" s="1"/>
  <c r="E21" i="3"/>
  <c r="E17" i="3"/>
  <c r="E13" i="3"/>
  <c r="E39" i="3"/>
  <c r="G39" i="3" s="1"/>
  <c r="AH42" i="9" s="1"/>
  <c r="AH41" i="9" s="1"/>
  <c r="E35" i="3"/>
  <c r="G35" i="3" s="1"/>
  <c r="AD42" i="9" s="1"/>
  <c r="AD41" i="9" s="1"/>
  <c r="E31" i="3"/>
  <c r="G31" i="3" s="1"/>
  <c r="Z42" i="9" s="1"/>
  <c r="Z41" i="9" s="1"/>
  <c r="E27" i="3"/>
  <c r="G27" i="3" s="1"/>
  <c r="V42" i="9" s="1"/>
  <c r="V41" i="9" s="1"/>
  <c r="E23" i="3"/>
  <c r="G23" i="3" s="1"/>
  <c r="E19" i="3"/>
  <c r="G19" i="3" s="1"/>
  <c r="E15" i="3"/>
  <c r="G15" i="3" s="1"/>
  <c r="E11" i="3"/>
  <c r="F46" i="9" l="1"/>
  <c r="S40" i="9"/>
  <c r="AK25" i="9"/>
  <c r="AL25" i="9" s="1"/>
  <c r="U40" i="9"/>
  <c r="AK27" i="9"/>
  <c r="AL27" i="9" s="1"/>
  <c r="AD40" i="9"/>
  <c r="AK36" i="9"/>
  <c r="AL36" i="9" s="1"/>
  <c r="AF45" i="4"/>
  <c r="AO38" i="9"/>
  <c r="AP38" i="9" s="1"/>
  <c r="AF45" i="9"/>
  <c r="K45" i="4"/>
  <c r="K45" i="9"/>
  <c r="AO17" i="9"/>
  <c r="AP17" i="9" s="1"/>
  <c r="AH45" i="4"/>
  <c r="AH45" i="9"/>
  <c r="AO40" i="9"/>
  <c r="AP40" i="9" s="1"/>
  <c r="R45" i="4"/>
  <c r="R45" i="9"/>
  <c r="AO24" i="9"/>
  <c r="AP24" i="9" s="1"/>
  <c r="V45" i="4"/>
  <c r="AO28" i="9"/>
  <c r="AP28" i="9" s="1"/>
  <c r="V45" i="9"/>
  <c r="F45" i="4"/>
  <c r="F45" i="9"/>
  <c r="AO12" i="9"/>
  <c r="AP12" i="9" s="1"/>
  <c r="M40" i="9"/>
  <c r="AK19" i="9"/>
  <c r="AL19" i="9" s="1"/>
  <c r="I45" i="4"/>
  <c r="I45" i="9"/>
  <c r="AO15" i="9"/>
  <c r="AP15" i="9" s="1"/>
  <c r="Y45" i="4"/>
  <c r="Y45" i="9"/>
  <c r="AO31" i="9"/>
  <c r="AP31" i="9" s="1"/>
  <c r="G40" i="9"/>
  <c r="AK13" i="9"/>
  <c r="AL13" i="9" s="1"/>
  <c r="AE40" i="9"/>
  <c r="AK37" i="9"/>
  <c r="AL37" i="9" s="1"/>
  <c r="H15" i="3"/>
  <c r="J42" i="9"/>
  <c r="J41" i="9" s="1"/>
  <c r="Y40" i="9"/>
  <c r="AK31" i="9"/>
  <c r="AL31" i="9" s="1"/>
  <c r="E45" i="4"/>
  <c r="E45" i="9"/>
  <c r="AO11" i="9"/>
  <c r="AP11" i="9" s="1"/>
  <c r="AB40" i="9"/>
  <c r="AK34" i="9"/>
  <c r="AL34" i="9" s="1"/>
  <c r="N40" i="9"/>
  <c r="AK20" i="9"/>
  <c r="AL20" i="9" s="1"/>
  <c r="AK39" i="9"/>
  <c r="AL39" i="9" s="1"/>
  <c r="AG40" i="9"/>
  <c r="G24" i="3"/>
  <c r="S42" i="4" s="1"/>
  <c r="S41" i="4" s="1"/>
  <c r="D40" i="9"/>
  <c r="AK10" i="9"/>
  <c r="AL10" i="9" s="1"/>
  <c r="AK35" i="9"/>
  <c r="AL35" i="9" s="1"/>
  <c r="AC40" i="9"/>
  <c r="AK29" i="9"/>
  <c r="AL29" i="9" s="1"/>
  <c r="W40" i="9"/>
  <c r="Z45" i="4"/>
  <c r="Z45" i="9"/>
  <c r="AO32" i="9"/>
  <c r="AP32" i="9" s="1"/>
  <c r="H14" i="3"/>
  <c r="I42" i="9"/>
  <c r="I41" i="9" s="1"/>
  <c r="Q45" i="4"/>
  <c r="Q45" i="9"/>
  <c r="AO23" i="9"/>
  <c r="AP23" i="9" s="1"/>
  <c r="AG45" i="4"/>
  <c r="AO39" i="9"/>
  <c r="AP39" i="9" s="1"/>
  <c r="AG45" i="9"/>
  <c r="L45" i="4"/>
  <c r="L45" i="9"/>
  <c r="AO18" i="9"/>
  <c r="AP18" i="9" s="1"/>
  <c r="T40" i="9"/>
  <c r="AK26" i="9"/>
  <c r="AL26" i="9" s="1"/>
  <c r="N45" i="4"/>
  <c r="N45" i="9"/>
  <c r="AO20" i="9"/>
  <c r="AP20" i="9" s="1"/>
  <c r="J40" i="9"/>
  <c r="AK16" i="9"/>
  <c r="AL16" i="9" s="1"/>
  <c r="Z40" i="9"/>
  <c r="AK32" i="9"/>
  <c r="AL32" i="9" s="1"/>
  <c r="X45" i="4"/>
  <c r="AO30" i="9"/>
  <c r="AP30" i="9" s="1"/>
  <c r="X45" i="9"/>
  <c r="AF40" i="9"/>
  <c r="AK38" i="9"/>
  <c r="AL38" i="9" s="1"/>
  <c r="H16" i="3"/>
  <c r="K42" i="9"/>
  <c r="K41" i="9" s="1"/>
  <c r="Q40" i="9"/>
  <c r="AK23" i="9"/>
  <c r="AL23" i="9" s="1"/>
  <c r="Q42" i="4"/>
  <c r="Q41" i="4" s="1"/>
  <c r="Q42" i="9"/>
  <c r="Q41" i="9" s="1"/>
  <c r="H20" i="3"/>
  <c r="O42" i="9"/>
  <c r="O41" i="9" s="1"/>
  <c r="H40" i="9"/>
  <c r="AK14" i="9"/>
  <c r="AL14" i="9" s="1"/>
  <c r="AB45" i="4"/>
  <c r="AB45" i="9"/>
  <c r="AO34" i="9"/>
  <c r="AP34" i="9" s="1"/>
  <c r="R40" i="9"/>
  <c r="AK24" i="9"/>
  <c r="AL24" i="9" s="1"/>
  <c r="AH40" i="9"/>
  <c r="AK40" i="9"/>
  <c r="AL40" i="9" s="1"/>
  <c r="H9" i="3"/>
  <c r="D42" i="9"/>
  <c r="D41" i="9" s="1"/>
  <c r="P40" i="9"/>
  <c r="AK22" i="9"/>
  <c r="AL22" i="9" s="1"/>
  <c r="AK33" i="9"/>
  <c r="AL33" i="9" s="1"/>
  <c r="AA40" i="9"/>
  <c r="J45" i="4"/>
  <c r="J45" i="9"/>
  <c r="AO16" i="9"/>
  <c r="AP16" i="9" s="1"/>
  <c r="M42" i="4"/>
  <c r="M41" i="4" s="1"/>
  <c r="M42" i="9"/>
  <c r="M41" i="9" s="1"/>
  <c r="U45" i="4"/>
  <c r="U45" i="9"/>
  <c r="AO27" i="9"/>
  <c r="AP27" i="9" s="1"/>
  <c r="T45" i="4"/>
  <c r="T45" i="9"/>
  <c r="AO26" i="9"/>
  <c r="AP26" i="9" s="1"/>
  <c r="H19" i="3"/>
  <c r="N42" i="9"/>
  <c r="N41" i="9" s="1"/>
  <c r="H23" i="3"/>
  <c r="R42" i="9"/>
  <c r="R41" i="9" s="1"/>
  <c r="I40" i="9"/>
  <c r="AK15" i="9"/>
  <c r="AL15" i="9" s="1"/>
  <c r="K40" i="9"/>
  <c r="AK17" i="9"/>
  <c r="AL17" i="9" s="1"/>
  <c r="E40" i="9"/>
  <c r="AK11" i="9"/>
  <c r="AL11" i="9" s="1"/>
  <c r="O40" i="9"/>
  <c r="AK21" i="9"/>
  <c r="AL21" i="9" s="1"/>
  <c r="AG42" i="4"/>
  <c r="AG41" i="4" s="1"/>
  <c r="AG42" i="9"/>
  <c r="AG41" i="9" s="1"/>
  <c r="E42" i="4"/>
  <c r="E41" i="4" s="1"/>
  <c r="E42" i="9"/>
  <c r="E41" i="9" s="1"/>
  <c r="M45" i="4"/>
  <c r="M45" i="9"/>
  <c r="AO19" i="9"/>
  <c r="AP19" i="9" s="1"/>
  <c r="AC45" i="4"/>
  <c r="AO35" i="9"/>
  <c r="AP35" i="9" s="1"/>
  <c r="AC45" i="9"/>
  <c r="W42" i="4"/>
  <c r="W41" i="4" s="1"/>
  <c r="W42" i="9"/>
  <c r="W41" i="9" s="1"/>
  <c r="O45" i="4"/>
  <c r="O45" i="9"/>
  <c r="AO21" i="9"/>
  <c r="AP21" i="9" s="1"/>
  <c r="W45" i="4"/>
  <c r="W45" i="9"/>
  <c r="AO29" i="9"/>
  <c r="AP29" i="9" s="1"/>
  <c r="AE45" i="4"/>
  <c r="AE45" i="9"/>
  <c r="AO37" i="9"/>
  <c r="AP37" i="9" s="1"/>
  <c r="H45" i="4"/>
  <c r="H45" i="9"/>
  <c r="AO14" i="9"/>
  <c r="AP14" i="9" s="1"/>
  <c r="L40" i="9"/>
  <c r="AK18" i="9"/>
  <c r="AL18" i="9" s="1"/>
  <c r="AD45" i="4"/>
  <c r="AD45" i="9"/>
  <c r="AO36" i="9"/>
  <c r="AP36" i="9" s="1"/>
  <c r="F40" i="9"/>
  <c r="AK12" i="9"/>
  <c r="AL12" i="9" s="1"/>
  <c r="V40" i="9"/>
  <c r="AK28" i="9"/>
  <c r="AL28" i="9" s="1"/>
  <c r="G45" i="4"/>
  <c r="G45" i="9"/>
  <c r="AO13" i="9"/>
  <c r="AP13" i="9" s="1"/>
  <c r="AA45" i="4"/>
  <c r="AA45" i="9"/>
  <c r="AO33" i="9"/>
  <c r="AP33" i="9" s="1"/>
  <c r="D45" i="4"/>
  <c r="D45" i="9"/>
  <c r="AO10" i="9"/>
  <c r="AP10" i="9" s="1"/>
  <c r="P45" i="4"/>
  <c r="P45" i="9"/>
  <c r="AO22" i="9"/>
  <c r="AP22" i="9" s="1"/>
  <c r="AK30" i="9"/>
  <c r="AL30" i="9" s="1"/>
  <c r="X40" i="9"/>
  <c r="S45" i="4"/>
  <c r="S45" i="9"/>
  <c r="AO25" i="9"/>
  <c r="AP25" i="9" s="1"/>
  <c r="H18" i="3"/>
  <c r="H22" i="3"/>
  <c r="G12" i="3"/>
  <c r="L24" i="3"/>
  <c r="T42" i="4"/>
  <c r="T41" i="4" s="1"/>
  <c r="K25" i="3"/>
  <c r="Y42" i="4"/>
  <c r="Y41" i="4" s="1"/>
  <c r="L30" i="3"/>
  <c r="G26" i="3"/>
  <c r="G36" i="3"/>
  <c r="G32" i="3"/>
  <c r="AB42" i="4"/>
  <c r="AB41" i="4" s="1"/>
  <c r="J33" i="3"/>
  <c r="L33" i="3"/>
  <c r="K33" i="3"/>
  <c r="J26" i="3"/>
  <c r="AD42" i="4"/>
  <c r="AD41" i="4" s="1"/>
  <c r="K35" i="3"/>
  <c r="J35" i="3"/>
  <c r="L35" i="3"/>
  <c r="AF42" i="4"/>
  <c r="AF41" i="4" s="1"/>
  <c r="L37" i="3"/>
  <c r="K37" i="3"/>
  <c r="J37" i="3"/>
  <c r="J32" i="3"/>
  <c r="K32" i="3"/>
  <c r="Z42" i="4"/>
  <c r="Z41" i="4" s="1"/>
  <c r="K31" i="3"/>
  <c r="J31" i="3"/>
  <c r="L31" i="3"/>
  <c r="AH42" i="4"/>
  <c r="AH41" i="4" s="1"/>
  <c r="K39" i="3"/>
  <c r="H39" i="3"/>
  <c r="L39" i="3"/>
  <c r="J39" i="3"/>
  <c r="L36" i="3"/>
  <c r="K36" i="3"/>
  <c r="J36" i="3"/>
  <c r="V42" i="4"/>
  <c r="V41" i="4" s="1"/>
  <c r="L27" i="3"/>
  <c r="J27" i="3"/>
  <c r="K27" i="3"/>
  <c r="X42" i="4"/>
  <c r="X41" i="4" s="1"/>
  <c r="J29" i="3"/>
  <c r="L29" i="3"/>
  <c r="K29" i="3"/>
  <c r="AC42" i="4"/>
  <c r="AC41" i="4" s="1"/>
  <c r="K34" i="3"/>
  <c r="J34" i="3"/>
  <c r="L34" i="3"/>
  <c r="J30" i="3"/>
  <c r="K30" i="3"/>
  <c r="L25" i="3"/>
  <c r="J38" i="3"/>
  <c r="J25" i="3"/>
  <c r="J28" i="3"/>
  <c r="L38" i="3"/>
  <c r="K38" i="3"/>
  <c r="K28" i="3"/>
  <c r="K24" i="3"/>
  <c r="L28" i="3"/>
  <c r="G17" i="3"/>
  <c r="L42" i="9" s="1"/>
  <c r="L41" i="9" s="1"/>
  <c r="K42" i="4"/>
  <c r="K41" i="4" s="1"/>
  <c r="J16" i="3"/>
  <c r="L16" i="3"/>
  <c r="G13" i="3"/>
  <c r="H42" i="9" s="1"/>
  <c r="H41" i="9" s="1"/>
  <c r="D42" i="4"/>
  <c r="D41" i="4" s="1"/>
  <c r="L9" i="3"/>
  <c r="J9" i="3"/>
  <c r="G21" i="3"/>
  <c r="P42" i="9" s="1"/>
  <c r="P41" i="9" s="1"/>
  <c r="O42" i="4"/>
  <c r="O41" i="4" s="1"/>
  <c r="L20" i="3"/>
  <c r="J20" i="3"/>
  <c r="L10" i="3"/>
  <c r="J10" i="3"/>
  <c r="G11" i="3"/>
  <c r="K22" i="3"/>
  <c r="I42" i="4"/>
  <c r="I41" i="4" s="1"/>
  <c r="K14" i="3"/>
  <c r="J14" i="3"/>
  <c r="L14" i="3"/>
  <c r="J42" i="4"/>
  <c r="J41" i="4" s="1"/>
  <c r="L15" i="3"/>
  <c r="J15" i="3"/>
  <c r="K15" i="3"/>
  <c r="R42" i="4"/>
  <c r="R41" i="4" s="1"/>
  <c r="K23" i="3"/>
  <c r="J23" i="3"/>
  <c r="L23" i="3"/>
  <c r="N42" i="4"/>
  <c r="N41" i="4" s="1"/>
  <c r="K19" i="3"/>
  <c r="J19" i="3"/>
  <c r="L19" i="3"/>
  <c r="J18" i="3"/>
  <c r="K10" i="3"/>
  <c r="K9" i="3"/>
  <c r="J22" i="3"/>
  <c r="H10" i="3"/>
  <c r="L18" i="3"/>
  <c r="K20" i="3"/>
  <c r="K16" i="3"/>
  <c r="K18" i="3"/>
  <c r="L22" i="3"/>
  <c r="J24" i="3" l="1"/>
  <c r="AD43" i="4"/>
  <c r="AM36" i="9"/>
  <c r="AN36" i="9" s="1"/>
  <c r="AD43" i="9"/>
  <c r="M43" i="4"/>
  <c r="M43" i="9"/>
  <c r="AM19" i="9"/>
  <c r="AN19" i="9" s="1"/>
  <c r="E44" i="4"/>
  <c r="E44" i="9"/>
  <c r="AC44" i="4"/>
  <c r="AC44" i="9"/>
  <c r="V43" i="4"/>
  <c r="V43" i="9"/>
  <c r="AM28" i="9"/>
  <c r="AN28" i="9" s="1"/>
  <c r="AH44" i="4"/>
  <c r="AH44" i="9"/>
  <c r="AA43" i="4"/>
  <c r="AA43" i="9"/>
  <c r="AM33" i="9"/>
  <c r="AN33" i="9" s="1"/>
  <c r="AB44" i="4"/>
  <c r="AB44" i="9"/>
  <c r="K43" i="4"/>
  <c r="K43" i="9"/>
  <c r="AM17" i="9"/>
  <c r="AN17" i="9" s="1"/>
  <c r="N44" i="4"/>
  <c r="N44" i="9"/>
  <c r="R44" i="4"/>
  <c r="R44" i="9"/>
  <c r="I44" i="4"/>
  <c r="I44" i="9"/>
  <c r="AG44" i="4"/>
  <c r="AG44" i="9"/>
  <c r="T44" i="4"/>
  <c r="T44" i="9"/>
  <c r="X44" i="4"/>
  <c r="X44" i="9"/>
  <c r="L26" i="3"/>
  <c r="U42" i="9"/>
  <c r="U41" i="9" s="1"/>
  <c r="G42" i="4"/>
  <c r="G41" i="4" s="1"/>
  <c r="G42" i="9"/>
  <c r="G41" i="9" s="1"/>
  <c r="O43" i="4"/>
  <c r="O43" i="9"/>
  <c r="AM21" i="9"/>
  <c r="AN21" i="9" s="1"/>
  <c r="D43" i="4"/>
  <c r="D43" i="9"/>
  <c r="AM10" i="9"/>
  <c r="AN10" i="9" s="1"/>
  <c r="K11" i="3"/>
  <c r="F42" i="9"/>
  <c r="F41" i="9" s="1"/>
  <c r="O44" i="4"/>
  <c r="O44" i="9"/>
  <c r="D44" i="4"/>
  <c r="D44" i="9"/>
  <c r="Y43" i="4"/>
  <c r="Y43" i="9"/>
  <c r="AM31" i="9"/>
  <c r="AN31" i="9" s="1"/>
  <c r="AC43" i="4"/>
  <c r="AC43" i="9"/>
  <c r="AM35" i="9"/>
  <c r="AN35" i="9" s="1"/>
  <c r="V44" i="4"/>
  <c r="V44" i="9"/>
  <c r="AE44" i="4"/>
  <c r="AE44" i="9"/>
  <c r="AH43" i="4"/>
  <c r="AM40" i="9"/>
  <c r="AN40" i="9" s="1"/>
  <c r="AH43" i="9"/>
  <c r="Z43" i="4"/>
  <c r="Z43" i="9"/>
  <c r="AM32" i="9"/>
  <c r="AN32" i="9" s="1"/>
  <c r="AD44" i="4"/>
  <c r="AD44" i="9"/>
  <c r="Y44" i="4"/>
  <c r="Y44" i="9"/>
  <c r="H24" i="3"/>
  <c r="S42" i="9"/>
  <c r="S41" i="9" s="1"/>
  <c r="AG43" i="4"/>
  <c r="AG43" i="9"/>
  <c r="AM39" i="9"/>
  <c r="AN39" i="9" s="1"/>
  <c r="X43" i="4"/>
  <c r="AM30" i="9"/>
  <c r="AN30" i="9" s="1"/>
  <c r="X43" i="9"/>
  <c r="Z44" i="4"/>
  <c r="Z44" i="9"/>
  <c r="AF44" i="4"/>
  <c r="AF44" i="9"/>
  <c r="AE42" i="4"/>
  <c r="AE41" i="4" s="1"/>
  <c r="AE42" i="9"/>
  <c r="AE41" i="9" s="1"/>
  <c r="T43" i="4"/>
  <c r="T43" i="9"/>
  <c r="AM26" i="9"/>
  <c r="AN26" i="9" s="1"/>
  <c r="J43" i="4"/>
  <c r="J43" i="9"/>
  <c r="AM16" i="9"/>
  <c r="AN16" i="9" s="1"/>
  <c r="Q43" i="4"/>
  <c r="Q43" i="9"/>
  <c r="AM23" i="9"/>
  <c r="AN23" i="9" s="1"/>
  <c r="K44" i="4"/>
  <c r="K44" i="9"/>
  <c r="W44" i="4"/>
  <c r="W44" i="9"/>
  <c r="AE43" i="4"/>
  <c r="AE43" i="9"/>
  <c r="AM37" i="9"/>
  <c r="AN37" i="9" s="1"/>
  <c r="Q44" i="4"/>
  <c r="Q44" i="9"/>
  <c r="M44" i="4"/>
  <c r="M44" i="9"/>
  <c r="E43" i="4"/>
  <c r="E43" i="9"/>
  <c r="AM11" i="9"/>
  <c r="AN11" i="9" s="1"/>
  <c r="N43" i="4"/>
  <c r="N43" i="9"/>
  <c r="AM20" i="9"/>
  <c r="AN20" i="9" s="1"/>
  <c r="R43" i="4"/>
  <c r="R43" i="9"/>
  <c r="AM24" i="9"/>
  <c r="AN24" i="9" s="1"/>
  <c r="J44" i="4"/>
  <c r="J44" i="9"/>
  <c r="I43" i="4"/>
  <c r="I43" i="9"/>
  <c r="AM15" i="9"/>
  <c r="AN15" i="9" s="1"/>
  <c r="W43" i="4"/>
  <c r="W43" i="9"/>
  <c r="AM29" i="9"/>
  <c r="AN29" i="9" s="1"/>
  <c r="AF43" i="4"/>
  <c r="AM38" i="9"/>
  <c r="AN38" i="9" s="1"/>
  <c r="AF43" i="9"/>
  <c r="AB43" i="4"/>
  <c r="AM34" i="9"/>
  <c r="AN34" i="9" s="1"/>
  <c r="AB43" i="9"/>
  <c r="L32" i="3"/>
  <c r="AA42" i="9"/>
  <c r="AA41" i="9" s="1"/>
  <c r="S43" i="4"/>
  <c r="AM25" i="9"/>
  <c r="AN25" i="9" s="1"/>
  <c r="S43" i="9"/>
  <c r="S44" i="4"/>
  <c r="S44" i="9"/>
  <c r="L12" i="3"/>
  <c r="K12" i="3"/>
  <c r="P42" i="4"/>
  <c r="P41" i="4" s="1"/>
  <c r="H21" i="3"/>
  <c r="J13" i="3"/>
  <c r="H13" i="3"/>
  <c r="L17" i="3"/>
  <c r="H17" i="3"/>
  <c r="L42" i="4"/>
  <c r="L41" i="4" s="1"/>
  <c r="J12" i="3"/>
  <c r="H12" i="3"/>
  <c r="U42" i="4"/>
  <c r="U41" i="4" s="1"/>
  <c r="AA42" i="4"/>
  <c r="AA41" i="4" s="1"/>
  <c r="K26" i="3"/>
  <c r="K17" i="3"/>
  <c r="J17" i="3"/>
  <c r="H11" i="3"/>
  <c r="H42" i="4"/>
  <c r="H41" i="4" s="1"/>
  <c r="K13" i="3"/>
  <c r="J21" i="3"/>
  <c r="L13" i="3"/>
  <c r="K21" i="3"/>
  <c r="L21" i="3"/>
  <c r="L11" i="3"/>
  <c r="F42" i="4"/>
  <c r="F41" i="4" s="1"/>
  <c r="J11" i="3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H44" i="4" l="1"/>
  <c r="H44" i="9"/>
  <c r="G44" i="4"/>
  <c r="G44" i="9"/>
  <c r="F44" i="4"/>
  <c r="F44" i="9"/>
  <c r="P43" i="4"/>
  <c r="P43" i="9"/>
  <c r="AM22" i="9"/>
  <c r="AN22" i="9" s="1"/>
  <c r="U43" i="4"/>
  <c r="AM27" i="9"/>
  <c r="AN27" i="9" s="1"/>
  <c r="U43" i="9"/>
  <c r="G43" i="4"/>
  <c r="G43" i="9"/>
  <c r="AM13" i="9"/>
  <c r="AN13" i="9" s="1"/>
  <c r="AA44" i="4"/>
  <c r="AA44" i="9"/>
  <c r="U44" i="4"/>
  <c r="U44" i="9"/>
  <c r="P44" i="4"/>
  <c r="P44" i="9"/>
  <c r="H43" i="4"/>
  <c r="H43" i="9"/>
  <c r="AM14" i="9"/>
  <c r="AN14" i="9" s="1"/>
  <c r="L43" i="4"/>
  <c r="L43" i="9"/>
  <c r="AM18" i="9"/>
  <c r="AN18" i="9" s="1"/>
  <c r="L44" i="4"/>
  <c r="L44" i="9"/>
  <c r="F43" i="4"/>
  <c r="F43" i="9"/>
  <c r="AM12" i="9"/>
  <c r="AN12" i="9" s="1"/>
  <c r="D39" i="4"/>
  <c r="D46" i="4" s="1"/>
  <c r="E39" i="4"/>
  <c r="E46" i="4" s="1"/>
  <c r="H39" i="4" l="1"/>
  <c r="H46" i="4" s="1"/>
  <c r="G39" i="4"/>
  <c r="G46" i="4" s="1"/>
  <c r="F39" i="4" l="1"/>
  <c r="F46" i="4" s="1"/>
  <c r="I39" i="4"/>
  <c r="I46" i="4" s="1"/>
  <c r="J39" i="4" l="1"/>
  <c r="J46" i="4" s="1"/>
  <c r="K39" i="4" l="1"/>
  <c r="K46" i="4" s="1"/>
  <c r="L39" i="4" l="1"/>
  <c r="L46" i="4" s="1"/>
  <c r="M39" i="4" l="1"/>
  <c r="M46" i="4" s="1"/>
  <c r="N39" i="4" l="1"/>
  <c r="N46" i="4" s="1"/>
  <c r="O39" i="4" l="1"/>
  <c r="O46" i="4" s="1"/>
  <c r="P39" i="4" l="1"/>
  <c r="P46" i="4" s="1"/>
  <c r="Q39" i="4" l="1"/>
  <c r="Q46" i="4" s="1"/>
  <c r="R39" i="4" l="1"/>
  <c r="R46" i="4" s="1"/>
  <c r="S39" i="4" l="1"/>
  <c r="S46" i="4" s="1"/>
  <c r="T39" i="4" l="1"/>
  <c r="T46" i="4" s="1"/>
  <c r="U39" i="4" l="1"/>
  <c r="U46" i="4" s="1"/>
  <c r="V39" i="4" l="1"/>
  <c r="V46" i="4" s="1"/>
  <c r="W39" i="4" l="1"/>
  <c r="W46" i="4" s="1"/>
  <c r="X39" i="4" l="1"/>
  <c r="X46" i="4" s="1"/>
  <c r="Y39" i="4" l="1"/>
  <c r="Y46" i="4" s="1"/>
  <c r="Z39" i="4" l="1"/>
  <c r="Z46" i="4" s="1"/>
  <c r="AA39" i="4" l="1"/>
  <c r="AA46" i="4" s="1"/>
  <c r="AB39" i="4" l="1"/>
  <c r="AB46" i="4" s="1"/>
  <c r="AC39" i="4" l="1"/>
  <c r="AC46" i="4" s="1"/>
  <c r="AD39" i="4" l="1"/>
  <c r="AD46" i="4" s="1"/>
  <c r="AE39" i="4" l="1"/>
  <c r="AE46" i="4" s="1"/>
  <c r="AF39" i="4" l="1"/>
  <c r="AF46" i="4" s="1"/>
  <c r="AG39" i="4" l="1"/>
  <c r="AG46" i="4" s="1"/>
  <c r="AH39" i="4" l="1"/>
  <c r="AH4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FURUOYA-HP</author>
  </authors>
  <commentList>
    <comment ref="D5" authorId="0" shapeId="0" xr:uid="{E491352F-0B3D-40C0-ADB1-7069C1A5ED8C}">
      <text>
        <r>
          <rPr>
            <b/>
            <sz val="9"/>
            <color indexed="81"/>
            <rFont val="MS P ゴシック"/>
            <family val="3"/>
            <charset val="128"/>
          </rPr>
          <t>2019/1/1 という形式でご記入下さい</t>
        </r>
      </text>
    </comment>
    <comment ref="D7" authorId="0" shapeId="0" xr:uid="{2F56356A-178D-4F11-91E5-509942A971B6}">
      <text>
        <r>
          <rPr>
            <b/>
            <sz val="9"/>
            <color indexed="81"/>
            <rFont val="MS P ゴシック"/>
            <family val="3"/>
            <charset val="128"/>
          </rPr>
          <t>E-メールアドレスをご記入下さい</t>
        </r>
      </text>
    </comment>
    <comment ref="D8" authorId="0" shapeId="0" xr:uid="{AE0FB0AB-B7F7-4D1B-91DD-4A0648E28027}">
      <text>
        <r>
          <rPr>
            <b/>
            <sz val="9"/>
            <color indexed="81"/>
            <rFont val="MS P ゴシック"/>
            <family val="3"/>
            <charset val="128"/>
          </rPr>
          <t>2019/1/1 という形式でご記入下さい</t>
        </r>
      </text>
    </comment>
  </commentList>
</comments>
</file>

<file path=xl/sharedStrings.xml><?xml version="1.0" encoding="utf-8"?>
<sst xmlns="http://schemas.openxmlformats.org/spreadsheetml/2006/main" count="109" uniqueCount="72">
  <si>
    <t>日数</t>
    <rPh sb="0" eb="2">
      <t>ニッスウ</t>
    </rPh>
    <phoneticPr fontId="1"/>
  </si>
  <si>
    <t>日付</t>
    <rPh sb="0" eb="2">
      <t>ヒヅケ</t>
    </rPh>
    <phoneticPr fontId="1"/>
  </si>
  <si>
    <t>就寝時間</t>
    <rPh sb="0" eb="2">
      <t>シュウシン</t>
    </rPh>
    <rPh sb="2" eb="4">
      <t>ジカン</t>
    </rPh>
    <phoneticPr fontId="1"/>
  </si>
  <si>
    <t>起床時間</t>
    <rPh sb="0" eb="2">
      <t>キショウ</t>
    </rPh>
    <rPh sb="2" eb="4">
      <t>ジカン</t>
    </rPh>
    <phoneticPr fontId="1"/>
  </si>
  <si>
    <t>起床後の尿量</t>
    <rPh sb="0" eb="3">
      <t>キショウゴ</t>
    </rPh>
    <rPh sb="4" eb="6">
      <t>ニョウリョウ</t>
    </rPh>
    <phoneticPr fontId="1"/>
  </si>
  <si>
    <t>メモ</t>
    <phoneticPr fontId="1"/>
  </si>
  <si>
    <t>起床後の尿量(ml)</t>
    <rPh sb="0" eb="3">
      <t>キショウゴ</t>
    </rPh>
    <rPh sb="4" eb="6">
      <t>ニョウリョウ</t>
    </rPh>
    <phoneticPr fontId="1"/>
  </si>
  <si>
    <t>起床後の尿量：</t>
    <rPh sb="0" eb="3">
      <t>キショウゴ</t>
    </rPh>
    <rPh sb="4" eb="6">
      <t>ニョウリョウ</t>
    </rPh>
    <phoneticPr fontId="1"/>
  </si>
  <si>
    <t>アラーム停止操作</t>
    <rPh sb="4" eb="6">
      <t>テイシ</t>
    </rPh>
    <rPh sb="6" eb="8">
      <t>ソウサ</t>
    </rPh>
    <phoneticPr fontId="1"/>
  </si>
  <si>
    <t>夜尿の有無</t>
    <rPh sb="0" eb="1">
      <t>ヤ</t>
    </rPh>
    <rPh sb="1" eb="2">
      <t>ニョウ</t>
    </rPh>
    <rPh sb="3" eb="5">
      <t>ウム</t>
    </rPh>
    <phoneticPr fontId="1"/>
  </si>
  <si>
    <t>(◎)夜尿しなかった</t>
    <rPh sb="3" eb="4">
      <t>ヤ</t>
    </rPh>
    <rPh sb="4" eb="5">
      <t>ニョウ</t>
    </rPh>
    <phoneticPr fontId="1"/>
  </si>
  <si>
    <t>(☆)夜尿する前に自分でトイレに行った</t>
    <rPh sb="3" eb="4">
      <t>ヤ</t>
    </rPh>
    <rPh sb="4" eb="5">
      <t>ニョウ</t>
    </rPh>
    <rPh sb="7" eb="8">
      <t>マエ</t>
    </rPh>
    <rPh sb="9" eb="11">
      <t>ジブン</t>
    </rPh>
    <rPh sb="16" eb="17">
      <t>イ</t>
    </rPh>
    <phoneticPr fontId="1"/>
  </si>
  <si>
    <t>(×)夜尿が有りアラームが鳴った</t>
    <rPh sb="3" eb="4">
      <t>ヤ</t>
    </rPh>
    <rPh sb="4" eb="5">
      <t>ニョウ</t>
    </rPh>
    <rPh sb="13" eb="14">
      <t>ナ</t>
    </rPh>
    <phoneticPr fontId="1"/>
  </si>
  <si>
    <t>夜尿・トイレの時間</t>
    <rPh sb="0" eb="2">
      <t>ヤニョウ</t>
    </rPh>
    <rPh sb="7" eb="9">
      <t>ジカン</t>
    </rPh>
    <phoneticPr fontId="1"/>
  </si>
  <si>
    <t>夜尿量(g)</t>
    <rPh sb="0" eb="2">
      <t>ヤニョウ</t>
    </rPh>
    <rPh sb="2" eb="3">
      <t>リョウ</t>
    </rPh>
    <phoneticPr fontId="1"/>
  </si>
  <si>
    <t>夜尿量(g)</t>
    <rPh sb="0" eb="1">
      <t>ヤ</t>
    </rPh>
    <rPh sb="1" eb="2">
      <t>ニョウ</t>
    </rPh>
    <rPh sb="2" eb="3">
      <t>リョウ</t>
    </rPh>
    <phoneticPr fontId="1"/>
  </si>
  <si>
    <r>
      <rPr>
        <b/>
        <sz val="12"/>
        <color rgb="FFFF0000"/>
        <rFont val="Meiryo UI"/>
        <family val="3"/>
        <charset val="128"/>
      </rPr>
      <t>◎</t>
    </r>
    <r>
      <rPr>
        <b/>
        <sz val="12"/>
        <color theme="1"/>
        <rFont val="Meiryo UI"/>
        <family val="3"/>
        <charset val="128"/>
      </rPr>
      <t xml:space="preserve"> 夜尿しなかった</t>
    </r>
    <rPh sb="2" eb="3">
      <t>ヤ</t>
    </rPh>
    <rPh sb="3" eb="4">
      <t>ニョウ</t>
    </rPh>
    <phoneticPr fontId="1"/>
  </si>
  <si>
    <t>ー 起床後のトイレ無し</t>
    <rPh sb="2" eb="5">
      <t>キショウゴ</t>
    </rPh>
    <rPh sb="9" eb="10">
      <t>ナ</t>
    </rPh>
    <phoneticPr fontId="1"/>
  </si>
  <si>
    <t>ー 夜尿が有り、アラームが鳴った</t>
    <rPh sb="2" eb="3">
      <t>ヤ</t>
    </rPh>
    <rPh sb="3" eb="4">
      <t>ニョウ</t>
    </rPh>
    <rPh sb="5" eb="6">
      <t>ア</t>
    </rPh>
    <rPh sb="13" eb="14">
      <t>ナ</t>
    </rPh>
    <phoneticPr fontId="1"/>
  </si>
  <si>
    <r>
      <rPr>
        <b/>
        <sz val="12"/>
        <color rgb="FF00B050"/>
        <rFont val="Meiryo UI"/>
        <family val="3"/>
        <charset val="128"/>
      </rPr>
      <t>☆</t>
    </r>
    <r>
      <rPr>
        <b/>
        <sz val="12"/>
        <color theme="1"/>
        <rFont val="Meiryo UI"/>
        <family val="3"/>
        <charset val="128"/>
      </rPr>
      <t xml:space="preserve"> 夜尿する前に、本人がトイレに行った</t>
    </r>
    <rPh sb="2" eb="3">
      <t>ヤ</t>
    </rPh>
    <rPh sb="3" eb="4">
      <t>ニョウ</t>
    </rPh>
    <rPh sb="6" eb="7">
      <t>マエ</t>
    </rPh>
    <rPh sb="9" eb="11">
      <t>ホンニン</t>
    </rPh>
    <rPh sb="16" eb="17">
      <t>イ</t>
    </rPh>
    <phoneticPr fontId="1"/>
  </si>
  <si>
    <r>
      <rPr>
        <b/>
        <sz val="12"/>
        <color rgb="FF0070C0"/>
        <rFont val="Meiryo UI"/>
        <family val="3"/>
        <charset val="128"/>
      </rPr>
      <t>青</t>
    </r>
    <r>
      <rPr>
        <b/>
        <sz val="12"/>
        <color theme="1"/>
        <rFont val="Meiryo UI"/>
        <family val="3"/>
        <charset val="128"/>
      </rPr>
      <t xml:space="preserve"> 本人がアラームを止めた</t>
    </r>
    <rPh sb="0" eb="1">
      <t>アオ</t>
    </rPh>
    <rPh sb="2" eb="4">
      <t>ホンニン</t>
    </rPh>
    <rPh sb="10" eb="11">
      <t>ト</t>
    </rPh>
    <phoneticPr fontId="1"/>
  </si>
  <si>
    <t>黒 本人以外がアラームを止めた</t>
    <rPh sb="0" eb="1">
      <t>クロ</t>
    </rPh>
    <rPh sb="2" eb="4">
      <t>ホンニン</t>
    </rPh>
    <rPh sb="4" eb="6">
      <t>イガイ</t>
    </rPh>
    <rPh sb="12" eb="13">
      <t>ト</t>
    </rPh>
    <phoneticPr fontId="1"/>
  </si>
  <si>
    <t>本人がアラームを止めた</t>
    <phoneticPr fontId="1"/>
  </si>
  <si>
    <t>本人以外がアラームを止めた</t>
    <phoneticPr fontId="1"/>
  </si>
  <si>
    <t>Date</t>
  </si>
  <si>
    <t>Going to bed time</t>
  </si>
  <si>
    <t>Bed-wetting time</t>
  </si>
  <si>
    <t>Who stopped alarming?(1=Patient、2=Guardian)</t>
  </si>
  <si>
    <t>Amount of Bed-wetting(g)</t>
  </si>
  <si>
    <t>Going to toilet time</t>
  </si>
  <si>
    <t>Wake time</t>
  </si>
  <si>
    <t>Amount of urine flow after wake up(ml)</t>
  </si>
  <si>
    <t>Note</t>
  </si>
  <si>
    <t>(◎)夜尿しなかった</t>
    <phoneticPr fontId="1"/>
  </si>
  <si>
    <t>(☆)夜尿する前に自分でトイレに行った</t>
    <phoneticPr fontId="1"/>
  </si>
  <si>
    <t>(×)夜尿が有りアラームが鳴った</t>
    <phoneticPr fontId="1"/>
  </si>
  <si>
    <t>本人以外がアラームを止めた</t>
    <phoneticPr fontId="1"/>
  </si>
  <si>
    <t>本人がアラームを止めた</t>
    <phoneticPr fontId="1"/>
  </si>
  <si>
    <t>夜尿の有無：</t>
    <rPh sb="3" eb="5">
      <t>ウム</t>
    </rPh>
    <phoneticPr fontId="1"/>
  </si>
  <si>
    <t>夜尿・トイレの時間：</t>
    <rPh sb="0" eb="2">
      <t>ヤニョウ</t>
    </rPh>
    <rPh sb="7" eb="9">
      <t>ジカン</t>
    </rPh>
    <phoneticPr fontId="1"/>
  </si>
  <si>
    <t>なまえ：</t>
    <phoneticPr fontId="1"/>
  </si>
  <si>
    <t>生年月日：</t>
    <rPh sb="0" eb="2">
      <t>セイネン</t>
    </rPh>
    <rPh sb="2" eb="4">
      <t>ガッピ</t>
    </rPh>
    <phoneticPr fontId="1"/>
  </si>
  <si>
    <t>ID：</t>
    <phoneticPr fontId="1"/>
  </si>
  <si>
    <t>データ期間：</t>
    <rPh sb="3" eb="5">
      <t>キカン</t>
    </rPh>
    <phoneticPr fontId="1"/>
  </si>
  <si>
    <t>～</t>
    <phoneticPr fontId="1"/>
  </si>
  <si>
    <t>データ期間</t>
    <rPh sb="3" eb="5">
      <t>キカン</t>
    </rPh>
    <phoneticPr fontId="1"/>
  </si>
  <si>
    <t>Name</t>
  </si>
  <si>
    <t>Birthday</t>
  </si>
  <si>
    <t>1=Male, 2=Female</t>
  </si>
  <si>
    <t>ID</t>
  </si>
  <si>
    <t>Data from</t>
  </si>
  <si>
    <t>Data to</t>
  </si>
  <si>
    <t>お名前</t>
    <rPh sb="1" eb="3">
      <t>ナマエ</t>
    </rPh>
    <phoneticPr fontId="1"/>
  </si>
  <si>
    <t>生年月日</t>
    <rPh sb="0" eb="2">
      <t>セイネン</t>
    </rPh>
    <rPh sb="2" eb="4">
      <t>ガッピ</t>
    </rPh>
    <phoneticPr fontId="1"/>
  </si>
  <si>
    <t>開始日</t>
    <rPh sb="0" eb="3">
      <t>カイシビ</t>
    </rPh>
    <phoneticPr fontId="1"/>
  </si>
  <si>
    <t>夜尿量
(g)</t>
    <rPh sb="0" eb="1">
      <t>ヤ</t>
    </rPh>
    <rPh sb="1" eb="3">
      <t>ニョウリョウ</t>
    </rPh>
    <phoneticPr fontId="1"/>
  </si>
  <si>
    <t>誰がアラームを
止めましたか？</t>
    <rPh sb="0" eb="1">
      <t>ダレ</t>
    </rPh>
    <rPh sb="8" eb="9">
      <t>ト</t>
    </rPh>
    <phoneticPr fontId="1"/>
  </si>
  <si>
    <t>夜中自分でトイレに
行きましたか？</t>
    <rPh sb="0" eb="2">
      <t>ヨナカ</t>
    </rPh>
    <rPh sb="2" eb="4">
      <t>ジブン</t>
    </rPh>
    <rPh sb="10" eb="11">
      <t>イ</t>
    </rPh>
    <phoneticPr fontId="1"/>
  </si>
  <si>
    <t>性別</t>
    <rPh sb="0" eb="2">
      <t>セイベツ</t>
    </rPh>
    <phoneticPr fontId="1"/>
  </si>
  <si>
    <t>ID</t>
    <phoneticPr fontId="1"/>
  </si>
  <si>
    <t>年齢：</t>
    <rPh sb="0" eb="2">
      <t>ネンレイ</t>
    </rPh>
    <phoneticPr fontId="1"/>
  </si>
  <si>
    <t>年齢性別：</t>
    <rPh sb="0" eb="2">
      <t>ネンレイ</t>
    </rPh>
    <rPh sb="2" eb="4">
      <t>セイベツ</t>
    </rPh>
    <phoneticPr fontId="1"/>
  </si>
  <si>
    <t>起床後の尿量
(ml)</t>
    <rPh sb="0" eb="3">
      <t>キショウゴ</t>
    </rPh>
    <rPh sb="4" eb="6">
      <t>ニョウリョウ</t>
    </rPh>
    <phoneticPr fontId="1"/>
  </si>
  <si>
    <t>性別：</t>
    <phoneticPr fontId="1"/>
  </si>
  <si>
    <t>ID：</t>
    <phoneticPr fontId="1"/>
  </si>
  <si>
    <t>夜尿グラフ</t>
    <rPh sb="0" eb="1">
      <t>ヤ</t>
    </rPh>
    <rPh sb="1" eb="2">
      <t>ニョウ</t>
    </rPh>
    <phoneticPr fontId="1"/>
  </si>
  <si>
    <t>夜尿日記</t>
    <rPh sb="0" eb="1">
      <t>ヤ</t>
    </rPh>
    <rPh sb="1" eb="2">
      <t>ニョウ</t>
    </rPh>
    <rPh sb="2" eb="4">
      <t>ニッキ</t>
    </rPh>
    <phoneticPr fontId="1"/>
  </si>
  <si>
    <t>記録表</t>
    <rPh sb="0" eb="3">
      <t>キロクヒョウ</t>
    </rPh>
    <phoneticPr fontId="1"/>
  </si>
  <si>
    <t>就寝時間
(24時間表記)</t>
    <rPh sb="0" eb="2">
      <t>シュウシン</t>
    </rPh>
    <rPh sb="2" eb="4">
      <t>ジカン</t>
    </rPh>
    <rPh sb="8" eb="10">
      <t>ジカン</t>
    </rPh>
    <rPh sb="10" eb="12">
      <t>ヒョウキ</t>
    </rPh>
    <phoneticPr fontId="1"/>
  </si>
  <si>
    <t>夜尿時間
(24時間表記)</t>
    <rPh sb="0" eb="1">
      <t>ヤ</t>
    </rPh>
    <rPh sb="1" eb="2">
      <t>ニョウ</t>
    </rPh>
    <rPh sb="2" eb="4">
      <t>ジカン</t>
    </rPh>
    <phoneticPr fontId="1"/>
  </si>
  <si>
    <t>起床時間
(24時間表記)</t>
    <rPh sb="0" eb="2">
      <t>キショウ</t>
    </rPh>
    <rPh sb="2" eb="4">
      <t>ジカン</t>
    </rPh>
    <phoneticPr fontId="1"/>
  </si>
  <si>
    <t>トイレに行った時間
(24時間表記)</t>
    <rPh sb="4" eb="5">
      <t>イ</t>
    </rPh>
    <rPh sb="7" eb="9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</si>
</sst>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h:mm;@"/>
    <numFmt numFmtId="177" formatCode="0.0\ &quot;g&quot;"/>
    <numFmt numFmtId="178" formatCode="0\ &quot;ml&quot;"/>
    <numFmt numFmtId="179" formatCode="m/d;@"/>
    <numFmt numFmtId="180" formatCode="yyyy&quot;年&quot;m&quot;月&quot;d&quot;日&quot;;@"/>
    <numFmt numFmtId="181" formatCode="[$-F800]dddd\,\ mmmm\ dd\,\ yyyy"/>
    <numFmt numFmtId="182" formatCode="m&quot;月&quot;d&quot;日&quot;;@"/>
  </numFmts>
  <fonts count="2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.5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7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rgb="FF00B050"/>
      <name val="Meiryo UI"/>
      <family val="3"/>
      <charset val="128"/>
    </font>
    <font>
      <sz val="14"/>
      <color rgb="FF00B0F0"/>
      <name val="Meiryo UI"/>
      <family val="3"/>
      <charset val="128"/>
    </font>
    <font>
      <b/>
      <sz val="14"/>
      <color rgb="FF00B0F0"/>
      <name val="Meiryo UI"/>
      <family val="3"/>
      <charset val="128"/>
    </font>
    <font>
      <i/>
      <sz val="11"/>
      <name val="Meiryo UI"/>
      <family val="3"/>
      <charset val="128"/>
    </font>
    <font>
      <sz val="22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2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179" fontId="6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20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56" fontId="11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56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56" fontId="9" fillId="0" borderId="2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56" fontId="9" fillId="0" borderId="3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56" fontId="9" fillId="0" borderId="4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176" fontId="7" fillId="0" borderId="0" xfId="0" applyNumberFormat="1" applyFont="1" applyAlignment="1" applyProtection="1">
      <alignment vertical="center"/>
      <protection hidden="1"/>
    </xf>
    <xf numFmtId="0" fontId="7" fillId="0" borderId="0" xfId="0" applyNumberFormat="1" applyFont="1" applyAlignment="1" applyProtection="1">
      <alignment vertical="center"/>
      <protection hidden="1"/>
    </xf>
    <xf numFmtId="176" fontId="19" fillId="0" borderId="0" xfId="0" applyNumberFormat="1" applyFont="1" applyAlignment="1">
      <alignment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177" fontId="9" fillId="0" borderId="3" xfId="0" applyNumberFormat="1" applyFont="1" applyFill="1" applyBorder="1" applyAlignment="1" applyProtection="1">
      <alignment horizontal="center" vertical="center"/>
    </xf>
    <xf numFmtId="178" fontId="9" fillId="0" borderId="3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Fill="1" applyBorder="1" applyAlignment="1" applyProtection="1">
      <alignment horizontal="center" vertical="center"/>
    </xf>
    <xf numFmtId="178" fontId="9" fillId="0" borderId="4" xfId="0" applyNumberFormat="1" applyFont="1" applyFill="1" applyBorder="1" applyAlignment="1" applyProtection="1">
      <alignment horizontal="center" vertical="center"/>
    </xf>
    <xf numFmtId="14" fontId="0" fillId="0" borderId="0" xfId="0" applyNumberForma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180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80" fontId="20" fillId="0" borderId="0" xfId="0" applyNumberFormat="1" applyFont="1" applyBorder="1" applyAlignment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56" fontId="11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20" fontId="3" fillId="0" borderId="1" xfId="0" applyNumberFormat="1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182" fontId="3" fillId="0" borderId="1" xfId="0" applyNumberFormat="1" applyFont="1" applyBorder="1" applyAlignment="1" applyProtection="1">
      <alignment vertical="center"/>
    </xf>
    <xf numFmtId="0" fontId="25" fillId="5" borderId="7" xfId="0" applyFont="1" applyFill="1" applyBorder="1" applyAlignment="1" applyProtection="1">
      <alignment horizontal="center" vertical="center"/>
    </xf>
    <xf numFmtId="0" fontId="25" fillId="5" borderId="8" xfId="0" applyFont="1" applyFill="1" applyBorder="1" applyAlignment="1" applyProtection="1">
      <alignment horizontal="center" vertical="center"/>
    </xf>
    <xf numFmtId="0" fontId="25" fillId="5" borderId="9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8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3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23" xfId="0" applyNumberFormat="1" applyFont="1" applyFill="1" applyBorder="1" applyAlignment="1" applyProtection="1">
      <alignment horizontal="center" vertical="center"/>
    </xf>
    <xf numFmtId="0" fontId="17" fillId="0" borderId="24" xfId="0" applyNumberFormat="1" applyFont="1" applyFill="1" applyBorder="1" applyAlignment="1" applyProtection="1">
      <alignment horizontal="center" vertical="center"/>
    </xf>
    <xf numFmtId="0" fontId="17" fillId="0" borderId="25" xfId="0" applyNumberFormat="1" applyFont="1" applyFill="1" applyBorder="1" applyAlignment="1" applyProtection="1">
      <alignment horizontal="center" vertical="center"/>
    </xf>
    <xf numFmtId="0" fontId="17" fillId="0" borderId="26" xfId="0" applyNumberFormat="1" applyFont="1" applyFill="1" applyBorder="1" applyAlignment="1" applyProtection="1">
      <alignment horizontal="center" vertical="center"/>
    </xf>
    <xf numFmtId="180" fontId="10" fillId="0" borderId="8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9" xfId="0" applyFont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7" fillId="0" borderId="21" xfId="0" applyNumberFormat="1" applyFont="1" applyFill="1" applyBorder="1" applyAlignment="1" applyProtection="1">
      <alignment horizontal="center" vertical="center"/>
    </xf>
    <xf numFmtId="0" fontId="17" fillId="0" borderId="22" xfId="0" applyNumberFormat="1" applyFont="1" applyFill="1" applyBorder="1" applyAlignment="1" applyProtection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80" fontId="2" fillId="0" borderId="8" xfId="0" applyNumberFormat="1" applyFont="1" applyBorder="1" applyAlignment="1">
      <alignment horizontal="left" vertical="center"/>
    </xf>
    <xf numFmtId="180" fontId="2" fillId="0" borderId="9" xfId="0" applyNumberFormat="1" applyFont="1" applyBorder="1" applyAlignment="1">
      <alignment horizontal="left" vertical="center"/>
    </xf>
    <xf numFmtId="180" fontId="10" fillId="0" borderId="9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22" fillId="0" borderId="10" xfId="0" applyNumberFormat="1" applyFont="1" applyBorder="1" applyAlignment="1">
      <alignment horizontal="center" vertical="center"/>
    </xf>
    <xf numFmtId="180" fontId="22" fillId="0" borderId="27" xfId="0" applyNumberFormat="1" applyFont="1" applyBorder="1" applyAlignment="1">
      <alignment horizontal="center" vertical="center"/>
    </xf>
    <xf numFmtId="180" fontId="22" fillId="0" borderId="28" xfId="0" applyNumberFormat="1" applyFont="1" applyBorder="1" applyAlignment="1">
      <alignment horizontal="center" vertical="center"/>
    </xf>
    <xf numFmtId="180" fontId="22" fillId="0" borderId="11" xfId="0" applyNumberFormat="1" applyFont="1" applyBorder="1" applyAlignment="1">
      <alignment horizontal="center" vertical="center"/>
    </xf>
    <xf numFmtId="180" fontId="22" fillId="0" borderId="5" xfId="0" applyNumberFormat="1" applyFont="1" applyBorder="1" applyAlignment="1">
      <alignment horizontal="center" vertical="center"/>
    </xf>
    <xf numFmtId="180" fontId="22" fillId="0" borderId="2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180" fontId="20" fillId="0" borderId="8" xfId="0" applyNumberFormat="1" applyFont="1" applyBorder="1" applyAlignment="1">
      <alignment horizontal="center" vertical="center"/>
    </xf>
    <xf numFmtId="180" fontId="20" fillId="0" borderId="9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180" fontId="20" fillId="0" borderId="0" xfId="0" applyNumberFormat="1" applyFont="1" applyBorder="1" applyAlignment="1">
      <alignment horizontal="center" vertical="center"/>
    </xf>
    <xf numFmtId="180" fontId="20" fillId="0" borderId="7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1">
    <cellStyle name="標準" xfId="0" builtinId="0"/>
  </cellStyles>
  <dxfs count="1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C000"/>
      </font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chartUserShapes" Target="../drawings/drawing4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.xml"/><Relationship Id="rId1" Type="http://schemas.microsoft.com/office/2011/relationships/chartStyle" Target="style2.xml"/><Relationship Id="rId6" Type="http://schemas.openxmlformats.org/officeDocument/2006/relationships/chartUserShapes" Target="../drawings/drawing6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1383889459843"/>
          <c:y val="5.4015765989865759E-2"/>
          <c:w val="0.8691958937513844"/>
          <c:h val="0.89345317779558142"/>
        </c:manualLayout>
      </c:layout>
      <c:lineChart>
        <c:grouping val="standard"/>
        <c:varyColors val="0"/>
        <c:ser>
          <c:idx val="0"/>
          <c:order val="0"/>
          <c:spPr>
            <a:ln w="38100" cap="flat" cmpd="sng" algn="ctr">
              <a:solidFill>
                <a:srgbClr val="FFFF00"/>
              </a:solidFill>
              <a:miter lim="800000"/>
            </a:ln>
            <a:effectLst/>
          </c:spPr>
          <c:marker>
            <c:symbol val="square"/>
            <c:size val="25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 cap="flat" cmpd="sng" algn="ctr">
                <a:noFill/>
                <a:round/>
              </a:ln>
              <a:effectLst/>
            </c:spPr>
          </c:marker>
          <c:cat>
            <c:numRef>
              <c:f>グラフ!$AJ$10:$AJ$40</c:f>
              <c:numCache>
                <c:formatCode>General</c:formatCode>
                <c:ptCount val="31"/>
              </c:numCache>
            </c:numRef>
          </c:cat>
          <c:val>
            <c:numRef>
              <c:f>'00'!$AL$10:$AL$40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6C-43A3-8921-C43F7A775E2F}"/>
            </c:ext>
          </c:extLst>
        </c:ser>
        <c:ser>
          <c:idx val="1"/>
          <c:order val="1"/>
          <c:spPr>
            <a:ln w="38100" cap="flat" cmpd="sng" algn="ctr">
              <a:solidFill>
                <a:srgbClr val="00B0F0"/>
              </a:solidFill>
              <a:miter lim="800000"/>
            </a:ln>
            <a:effectLst/>
          </c:spPr>
          <c:marker>
            <c:symbol val="square"/>
            <c:size val="25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9525" cap="flat" cmpd="sng" algn="ctr">
                <a:noFill/>
                <a:round/>
              </a:ln>
              <a:effectLst/>
            </c:spPr>
          </c:marker>
          <c:val>
            <c:numRef>
              <c:f>'00'!$AN$10:$AN$40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6C-43A3-8921-C43F7A775E2F}"/>
            </c:ext>
          </c:extLst>
        </c:ser>
        <c:ser>
          <c:idx val="2"/>
          <c:order val="2"/>
          <c:spPr>
            <a:ln w="38100" cap="flat" cmpd="sng" algn="ctr">
              <a:solidFill>
                <a:srgbClr val="FF0000"/>
              </a:solidFill>
              <a:miter lim="800000"/>
            </a:ln>
            <a:effectLst/>
          </c:spPr>
          <c:marker>
            <c:symbol val="square"/>
            <c:size val="25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 w="9525" cap="flat" cmpd="sng" algn="ctr">
                <a:noFill/>
                <a:round/>
              </a:ln>
              <a:effectLst/>
            </c:spPr>
          </c:marker>
          <c:val>
            <c:numRef>
              <c:f>'00'!$AP$10:$AP$40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6C-43A3-8921-C43F7A77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090584"/>
        <c:axId val="552092224"/>
      </c:lineChart>
      <c:catAx>
        <c:axId val="552090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3175" cap="flat" cmpd="sng" algn="ctr">
            <a:noFill/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092224"/>
        <c:crosses val="autoZero"/>
        <c:auto val="1"/>
        <c:lblAlgn val="ctr"/>
        <c:lblOffset val="100"/>
        <c:noMultiLvlLbl val="0"/>
      </c:catAx>
      <c:valAx>
        <c:axId val="552092224"/>
        <c:scaling>
          <c:orientation val="maxMin"/>
          <c:max val="0.87500000000000011"/>
          <c:min val="0.29166000000000003"/>
        </c:scaling>
        <c:delete val="0"/>
        <c:axPos val="l"/>
        <c:majorGridlines>
          <c:spPr>
            <a:ln w="9525" cap="flat" cmpd="sng" algn="ctr">
              <a:solidFill>
                <a:srgbClr val="0070C0">
                  <a:alpha val="32000"/>
                </a:srgb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3175" cap="flat" cmpd="sng" algn="ctr">
            <a:solidFill>
              <a:srgbClr val="00B0F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090584"/>
        <c:crosses val="autoZero"/>
        <c:crossBetween val="midCat"/>
        <c:majorUnit val="4.1670000000000013E-2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6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1383889459843"/>
          <c:y val="5.4015765989865759E-2"/>
          <c:w val="0.8691958937513844"/>
          <c:h val="0.89345317779558142"/>
        </c:manualLayout>
      </c:layout>
      <c:lineChart>
        <c:grouping val="standard"/>
        <c:varyColors val="0"/>
        <c:ser>
          <c:idx val="0"/>
          <c:order val="0"/>
          <c:spPr>
            <a:ln w="38100" cap="flat" cmpd="sng" algn="ctr">
              <a:solidFill>
                <a:srgbClr val="FFFF00"/>
              </a:solidFill>
              <a:miter lim="800000"/>
            </a:ln>
            <a:effectLst/>
          </c:spPr>
          <c:marker>
            <c:symbol val="square"/>
            <c:size val="25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 cap="flat" cmpd="sng" algn="ctr">
                <a:noFill/>
                <a:round/>
              </a:ln>
              <a:effectLst/>
            </c:spPr>
          </c:marker>
          <c:cat>
            <c:numRef>
              <c:f>'00'!$AJ$10:$AJ$40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'00'!$AL$10:$AL$40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B-4610-B760-31B1F768273D}"/>
            </c:ext>
          </c:extLst>
        </c:ser>
        <c:ser>
          <c:idx val="1"/>
          <c:order val="1"/>
          <c:spPr>
            <a:ln w="38100" cap="flat" cmpd="sng" algn="ctr">
              <a:solidFill>
                <a:srgbClr val="00B0F0"/>
              </a:solidFill>
              <a:miter lim="800000"/>
            </a:ln>
            <a:effectLst/>
          </c:spPr>
          <c:marker>
            <c:symbol val="square"/>
            <c:size val="25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9525" cap="flat" cmpd="sng" algn="ctr">
                <a:noFill/>
                <a:round/>
              </a:ln>
              <a:effectLst/>
            </c:spPr>
          </c:marker>
          <c:val>
            <c:numRef>
              <c:f>'00'!$AN$10:$AN$40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B-4610-B760-31B1F768273D}"/>
            </c:ext>
          </c:extLst>
        </c:ser>
        <c:ser>
          <c:idx val="2"/>
          <c:order val="2"/>
          <c:spPr>
            <a:ln w="38100" cap="flat" cmpd="sng" algn="ctr">
              <a:solidFill>
                <a:srgbClr val="FF0000"/>
              </a:solidFill>
              <a:miter lim="800000"/>
            </a:ln>
            <a:effectLst/>
          </c:spPr>
          <c:marker>
            <c:symbol val="square"/>
            <c:size val="25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 w="9525" cap="flat" cmpd="sng" algn="ctr">
                <a:noFill/>
                <a:round/>
              </a:ln>
              <a:effectLst/>
            </c:spPr>
          </c:marker>
          <c:val>
            <c:numRef>
              <c:f>'00'!$AP$10:$AP$40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9B-4610-B760-31B1F7682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090584"/>
        <c:axId val="552092224"/>
      </c:lineChart>
      <c:catAx>
        <c:axId val="552090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3175" cap="flat" cmpd="sng" algn="ctr">
            <a:noFill/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092224"/>
        <c:crosses val="autoZero"/>
        <c:auto val="1"/>
        <c:lblAlgn val="ctr"/>
        <c:lblOffset val="100"/>
        <c:noMultiLvlLbl val="0"/>
      </c:catAx>
      <c:valAx>
        <c:axId val="552092224"/>
        <c:scaling>
          <c:orientation val="maxMin"/>
          <c:max val="0.87500000000000011"/>
          <c:min val="0.29166000000000003"/>
        </c:scaling>
        <c:delete val="0"/>
        <c:axPos val="l"/>
        <c:majorGridlines>
          <c:spPr>
            <a:ln w="9525" cap="flat" cmpd="sng" algn="ctr">
              <a:solidFill>
                <a:srgbClr val="0070C0">
                  <a:alpha val="32000"/>
                </a:srgb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3175" cap="flat" cmpd="sng" algn="ctr">
            <a:solidFill>
              <a:srgbClr val="00B0F0"/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090584"/>
        <c:crosses val="autoZero"/>
        <c:crossBetween val="midCat"/>
        <c:majorUnit val="4.1670000000000013E-2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6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1057275</xdr:colOff>
      <xdr:row>3</xdr:row>
      <xdr:rowOff>0</xdr:rowOff>
    </xdr:from>
    <xdr:to>
      <xdr:col>12</xdr:col>
      <xdr:colOff>1171575</xdr:colOff>
      <xdr:row>8</xdr:row>
      <xdr:rowOff>115756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030448B-794B-46C3-AFF2-5997645B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0" y="952500"/>
          <a:ext cx="5124450" cy="1115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178591</xdr:colOff>
      <xdr:row>3</xdr:row>
      <xdr:rowOff>188532</xdr:rowOff>
    </xdr:from>
    <xdr:to>
      <xdr:col>14</xdr:col>
      <xdr:colOff>3107531</xdr:colOff>
      <xdr:row>5</xdr:row>
      <xdr:rowOff>159577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3504E1-4556-4F31-8F09-F3B36B0D0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7279" y="1057688"/>
          <a:ext cx="2928940" cy="637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492124</xdr:colOff>
      <xdr:row>11</xdr:row>
      <xdr:rowOff>63500</xdr:rowOff>
    </xdr:from>
    <xdr:to>
      <xdr:col>30</xdr:col>
      <xdr:colOff>467676</xdr:colOff>
      <xdr:row>27</xdr:row>
      <xdr:rowOff>63500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71576">
          <a:off x="2905124" y="1920875"/>
          <a:ext cx="15175865" cy="3302000"/>
        </a:xfrm>
        <a:prstGeom prst="rect">
          <a:avLst/>
        </a:prstGeom>
      </xdr:spPr>
    </xdr:pic>
    <xdr:clientData/>
  </xdr:twoCellAnchor>
  <xdr:twoCellAnchor>
    <xdr:from>
      <xdr:col>2</xdr:col>
      <xdr:colOff>21772</xdr:colOff>
      <xdr:row>6</xdr:row>
      <xdr:rowOff>56030</xdr:rowOff>
    </xdr:from>
    <xdr:to>
      <xdr:col>34</xdr:col>
      <xdr:colOff>174172</xdr:colOff>
      <xdr:row>36</xdr:row>
      <xdr:rowOff>162152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0.03777</cdr:x>
      <cdr:y>0.00345</cdr:y>
    </cdr:from>
    <cdr:ext cx="1148654" cy="7443418"/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792F184-136C-401A-9E1F-58F72D1FF4F7}"/>
            </a:ext>
          </a:extLst>
        </cdr:cNvPr>
        <cdr:cNvSpPr txBox="1"/>
      </cdr:nvSpPr>
      <cdr:spPr>
        <a:xfrm xmlns:a="http://schemas.openxmlformats.org/drawingml/2006/main">
          <a:off x="708241" y="25769"/>
          <a:ext cx="1148654" cy="7443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 anchor="ctr" anchorCtr="1"/>
        <a:lstStyle xmlns:a="http://schemas.openxmlformats.org/drawingml/2006/main"/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19:00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20:00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21:00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22:00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23:00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0:00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1:00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3:00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4:00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5:00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6:00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7:00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8:00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9:00</a:t>
          </a:r>
          <a:endParaRPr lang="ja-JP" altLang="en-US" sz="23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abs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492124</xdr:colOff>
      <xdr:row>11</xdr:row>
      <xdr:rowOff>63500</xdr:rowOff>
    </xdr:from>
    <xdr:to>
      <xdr:col>30</xdr:col>
      <xdr:colOff>467676</xdr:colOff>
      <xdr:row>27</xdr:row>
      <xdr:rowOff>63500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87ED57-E286-4F9F-8C88-842909267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71576">
          <a:off x="2797174" y="4492625"/>
          <a:ext cx="15406052" cy="3200400"/>
        </a:xfrm>
        <a:prstGeom prst="rect">
          <a:avLst/>
        </a:prstGeom>
      </xdr:spPr>
    </xdr:pic>
    <xdr:clientData/>
  </xdr:twoCellAnchor>
  <xdr:twoCellAnchor>
    <xdr:from>
      <xdr:col>2</xdr:col>
      <xdr:colOff>21772</xdr:colOff>
      <xdr:row>6</xdr:row>
      <xdr:rowOff>56030</xdr:rowOff>
    </xdr:from>
    <xdr:to>
      <xdr:col>34</xdr:col>
      <xdr:colOff>174172</xdr:colOff>
      <xdr:row>36</xdr:row>
      <xdr:rowOff>162152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CD3A4E0-0503-4D22-BBF3-FB0329971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0.03777</cdr:x>
      <cdr:y>0.00345</cdr:y>
    </cdr:from>
    <cdr:ext cx="1148654" cy="7443418"/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792F184-136C-401A-9E1F-58F72D1FF4F7}"/>
            </a:ext>
          </a:extLst>
        </cdr:cNvPr>
        <cdr:cNvSpPr txBox="1"/>
      </cdr:nvSpPr>
      <cdr:spPr>
        <a:xfrm xmlns:a="http://schemas.openxmlformats.org/drawingml/2006/main">
          <a:off x="708241" y="25769"/>
          <a:ext cx="1148654" cy="7443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 anchor="ctr" anchorCtr="1"/>
        <a:lstStyle xmlns:a="http://schemas.openxmlformats.org/drawingml/2006/main"/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19:00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20:00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21:00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22:00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23:00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0:00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1:00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2:00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3:00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4:00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5:00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6:00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7:00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8:00</a:t>
          </a:r>
        </a:p>
        <a:p xmlns:a="http://schemas.openxmlformats.org/drawingml/2006/main">
          <a:pPr algn="r"/>
          <a:r>
            <a:rPr lang="en-US" altLang="ja-JP" sz="2300">
              <a:latin typeface="Meiryo UI" panose="020B0604030504040204" pitchFamily="50" charset="-128"/>
              <a:ea typeface="Meiryo UI" panose="020B0604030504040204" pitchFamily="50" charset="-128"/>
            </a:rPr>
            <a:t>9:00</a:t>
          </a:r>
          <a:endParaRPr lang="ja-JP" altLang="en-US" sz="23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C6D5-1F77-415F-A66F-34F20CA59CF8}">
  <dimension ref="B2:M41"/>
  <sheetViews>
    <sheetView showGridLines="0" showRowColHeaders="0" tabSelected="1" view="pageBreakPreview" zoomScaleNormal="100" zoomScaleSheetLayoutView="100" workbookViewId="0">
      <selection activeCell="D4" sqref="D4:E4"/>
    </sheetView>
  </sheetViews>
  <sheetFormatPr defaultRowHeight="15.75"/>
  <cols>
    <col min="1" max="1" width="2.875" style="94" customWidth="1"/>
    <col min="2" max="2" width="4.875" style="94" customWidth="1"/>
    <col min="3" max="3" width="10.375" style="94" bestFit="1" customWidth="1"/>
    <col min="4" max="4" width="12.375" style="94" customWidth="1"/>
    <col min="5" max="5" width="44.75" style="94" customWidth="1"/>
    <col min="6" max="6" width="14.125" style="94" customWidth="1"/>
    <col min="7" max="7" width="6.875" style="94" customWidth="1"/>
    <col min="8" max="8" width="12.375" style="94" customWidth="1"/>
    <col min="9" max="9" width="18.125" style="94" customWidth="1"/>
    <col min="10" max="10" width="19.875" style="94" customWidth="1"/>
    <col min="11" max="11" width="13.375" style="94" customWidth="1"/>
    <col min="12" max="12" width="14.375" style="94" customWidth="1"/>
    <col min="13" max="13" width="30.5" style="94" customWidth="1"/>
    <col min="14" max="14" width="2.75" style="94" customWidth="1"/>
    <col min="15" max="16384" width="9" style="94"/>
  </cols>
  <sheetData>
    <row r="2" spans="2:13" ht="36.75" customHeight="1">
      <c r="B2" s="98" t="s">
        <v>67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4" spans="2:13">
      <c r="B4" s="101" t="s">
        <v>52</v>
      </c>
      <c r="C4" s="101"/>
      <c r="D4" s="103"/>
      <c r="E4" s="103"/>
    </row>
    <row r="5" spans="2:13">
      <c r="B5" s="101" t="s">
        <v>53</v>
      </c>
      <c r="C5" s="101"/>
      <c r="D5" s="102"/>
      <c r="E5" s="102"/>
    </row>
    <row r="6" spans="2:13">
      <c r="B6" s="101" t="s">
        <v>58</v>
      </c>
      <c r="C6" s="101"/>
      <c r="D6" s="103"/>
      <c r="E6" s="103"/>
    </row>
    <row r="7" spans="2:13">
      <c r="B7" s="101" t="s">
        <v>59</v>
      </c>
      <c r="C7" s="101"/>
      <c r="D7" s="103"/>
      <c r="E7" s="103"/>
    </row>
    <row r="8" spans="2:13">
      <c r="B8" s="101" t="s">
        <v>54</v>
      </c>
      <c r="C8" s="101"/>
      <c r="D8" s="104"/>
      <c r="E8" s="104"/>
    </row>
    <row r="10" spans="2:13" ht="41.25" customHeight="1">
      <c r="B10" s="4" t="s">
        <v>0</v>
      </c>
      <c r="C10" s="4" t="s">
        <v>1</v>
      </c>
      <c r="D10" s="95" t="s">
        <v>68</v>
      </c>
      <c r="E10" s="4" t="s">
        <v>9</v>
      </c>
      <c r="F10" s="95" t="s">
        <v>56</v>
      </c>
      <c r="G10" s="95" t="s">
        <v>55</v>
      </c>
      <c r="H10" s="95" t="s">
        <v>69</v>
      </c>
      <c r="I10" s="95" t="s">
        <v>57</v>
      </c>
      <c r="J10" s="95" t="s">
        <v>71</v>
      </c>
      <c r="K10" s="95" t="s">
        <v>70</v>
      </c>
      <c r="L10" s="95" t="s">
        <v>62</v>
      </c>
      <c r="M10" s="95" t="s">
        <v>5</v>
      </c>
    </row>
    <row r="11" spans="2:13">
      <c r="B11" s="96">
        <v>1</v>
      </c>
      <c r="C11" s="97" t="str">
        <f>IF($D$8="","",D8)</f>
        <v/>
      </c>
      <c r="D11" s="90"/>
      <c r="E11" s="91"/>
      <c r="F11" s="91"/>
      <c r="G11" s="91"/>
      <c r="H11" s="90"/>
      <c r="I11" s="91"/>
      <c r="J11" s="92"/>
      <c r="K11" s="90"/>
      <c r="L11" s="91"/>
      <c r="M11" s="91"/>
    </row>
    <row r="12" spans="2:13">
      <c r="B12" s="96">
        <v>2</v>
      </c>
      <c r="C12" s="97" t="str">
        <f>IF($D$8="","",C11+1)</f>
        <v/>
      </c>
      <c r="D12" s="90"/>
      <c r="E12" s="91"/>
      <c r="F12" s="91"/>
      <c r="G12" s="91"/>
      <c r="H12" s="90"/>
      <c r="I12" s="91"/>
      <c r="J12" s="92"/>
      <c r="K12" s="90"/>
      <c r="L12" s="91"/>
      <c r="M12" s="91"/>
    </row>
    <row r="13" spans="2:13">
      <c r="B13" s="96">
        <v>3</v>
      </c>
      <c r="C13" s="97" t="str">
        <f t="shared" ref="C13:C40" si="0">IF($D$8="","",C12+1)</f>
        <v/>
      </c>
      <c r="D13" s="90"/>
      <c r="E13" s="91"/>
      <c r="F13" s="91"/>
      <c r="G13" s="91"/>
      <c r="H13" s="90"/>
      <c r="I13" s="91"/>
      <c r="J13" s="92"/>
      <c r="K13" s="90"/>
      <c r="L13" s="91"/>
      <c r="M13" s="91"/>
    </row>
    <row r="14" spans="2:13">
      <c r="B14" s="96">
        <v>4</v>
      </c>
      <c r="C14" s="97" t="str">
        <f t="shared" si="0"/>
        <v/>
      </c>
      <c r="D14" s="90"/>
      <c r="E14" s="91"/>
      <c r="F14" s="91"/>
      <c r="G14" s="91"/>
      <c r="H14" s="90"/>
      <c r="I14" s="91"/>
      <c r="J14" s="92"/>
      <c r="K14" s="90"/>
      <c r="L14" s="91"/>
      <c r="M14" s="91"/>
    </row>
    <row r="15" spans="2:13">
      <c r="B15" s="96">
        <v>5</v>
      </c>
      <c r="C15" s="97" t="str">
        <f t="shared" si="0"/>
        <v/>
      </c>
      <c r="D15" s="90"/>
      <c r="E15" s="91"/>
      <c r="F15" s="91"/>
      <c r="G15" s="91"/>
      <c r="H15" s="90"/>
      <c r="I15" s="91"/>
      <c r="J15" s="92"/>
      <c r="K15" s="90"/>
      <c r="L15" s="91"/>
      <c r="M15" s="91"/>
    </row>
    <row r="16" spans="2:13">
      <c r="B16" s="96">
        <v>6</v>
      </c>
      <c r="C16" s="97" t="str">
        <f t="shared" si="0"/>
        <v/>
      </c>
      <c r="D16" s="90"/>
      <c r="E16" s="91"/>
      <c r="F16" s="91"/>
      <c r="G16" s="91"/>
      <c r="H16" s="90"/>
      <c r="I16" s="91"/>
      <c r="J16" s="91"/>
      <c r="K16" s="90"/>
      <c r="L16" s="91"/>
      <c r="M16" s="91"/>
    </row>
    <row r="17" spans="2:13">
      <c r="B17" s="96">
        <v>7</v>
      </c>
      <c r="C17" s="97" t="str">
        <f t="shared" si="0"/>
        <v/>
      </c>
      <c r="D17" s="90"/>
      <c r="E17" s="91"/>
      <c r="F17" s="91"/>
      <c r="G17" s="91"/>
      <c r="H17" s="90"/>
      <c r="I17" s="91"/>
      <c r="J17" s="91"/>
      <c r="K17" s="90"/>
      <c r="L17" s="91"/>
      <c r="M17" s="91"/>
    </row>
    <row r="18" spans="2:13">
      <c r="B18" s="96">
        <v>8</v>
      </c>
      <c r="C18" s="97" t="str">
        <f t="shared" si="0"/>
        <v/>
      </c>
      <c r="D18" s="90"/>
      <c r="E18" s="91"/>
      <c r="F18" s="91"/>
      <c r="G18" s="91"/>
      <c r="H18" s="90"/>
      <c r="I18" s="91"/>
      <c r="J18" s="91"/>
      <c r="K18" s="90"/>
      <c r="L18" s="91"/>
      <c r="M18" s="91"/>
    </row>
    <row r="19" spans="2:13">
      <c r="B19" s="96">
        <v>9</v>
      </c>
      <c r="C19" s="97" t="str">
        <f t="shared" si="0"/>
        <v/>
      </c>
      <c r="D19" s="90"/>
      <c r="E19" s="91"/>
      <c r="F19" s="91"/>
      <c r="G19" s="91"/>
      <c r="H19" s="90"/>
      <c r="I19" s="91"/>
      <c r="J19" s="92"/>
      <c r="K19" s="90"/>
      <c r="L19" s="91"/>
      <c r="M19" s="91"/>
    </row>
    <row r="20" spans="2:13">
      <c r="B20" s="96">
        <v>10</v>
      </c>
      <c r="C20" s="97" t="str">
        <f t="shared" si="0"/>
        <v/>
      </c>
      <c r="D20" s="90"/>
      <c r="E20" s="91"/>
      <c r="F20" s="91"/>
      <c r="G20" s="91"/>
      <c r="H20" s="90"/>
      <c r="I20" s="91"/>
      <c r="J20" s="91"/>
      <c r="K20" s="90"/>
      <c r="L20" s="91"/>
      <c r="M20" s="91"/>
    </row>
    <row r="21" spans="2:13">
      <c r="B21" s="96">
        <v>11</v>
      </c>
      <c r="C21" s="97" t="str">
        <f t="shared" si="0"/>
        <v/>
      </c>
      <c r="D21" s="90"/>
      <c r="E21" s="91"/>
      <c r="F21" s="91"/>
      <c r="G21" s="91"/>
      <c r="H21" s="90"/>
      <c r="I21" s="91"/>
      <c r="J21" s="91"/>
      <c r="K21" s="90"/>
      <c r="L21" s="91"/>
      <c r="M21" s="91"/>
    </row>
    <row r="22" spans="2:13">
      <c r="B22" s="96">
        <v>12</v>
      </c>
      <c r="C22" s="97" t="str">
        <f t="shared" si="0"/>
        <v/>
      </c>
      <c r="D22" s="90"/>
      <c r="E22" s="91"/>
      <c r="F22" s="91"/>
      <c r="G22" s="91"/>
      <c r="H22" s="90"/>
      <c r="I22" s="91"/>
      <c r="J22" s="91"/>
      <c r="K22" s="90"/>
      <c r="L22" s="91"/>
      <c r="M22" s="91"/>
    </row>
    <row r="23" spans="2:13">
      <c r="B23" s="96">
        <v>13</v>
      </c>
      <c r="C23" s="97" t="str">
        <f t="shared" si="0"/>
        <v/>
      </c>
      <c r="D23" s="90"/>
      <c r="E23" s="91"/>
      <c r="F23" s="91"/>
      <c r="G23" s="91"/>
      <c r="H23" s="90"/>
      <c r="I23" s="91"/>
      <c r="J23" s="91"/>
      <c r="K23" s="90"/>
      <c r="L23" s="91"/>
      <c r="M23" s="91"/>
    </row>
    <row r="24" spans="2:13">
      <c r="B24" s="96">
        <v>14</v>
      </c>
      <c r="C24" s="97" t="str">
        <f t="shared" si="0"/>
        <v/>
      </c>
      <c r="D24" s="90"/>
      <c r="E24" s="91"/>
      <c r="F24" s="91"/>
      <c r="G24" s="91"/>
      <c r="H24" s="90"/>
      <c r="I24" s="91"/>
      <c r="J24" s="91"/>
      <c r="K24" s="90"/>
      <c r="L24" s="91"/>
      <c r="M24" s="91"/>
    </row>
    <row r="25" spans="2:13">
      <c r="B25" s="96">
        <v>15</v>
      </c>
      <c r="C25" s="97" t="str">
        <f t="shared" si="0"/>
        <v/>
      </c>
      <c r="D25" s="90"/>
      <c r="E25" s="91"/>
      <c r="F25" s="91"/>
      <c r="G25" s="91"/>
      <c r="H25" s="90"/>
      <c r="I25" s="91"/>
      <c r="J25" s="91"/>
      <c r="K25" s="90"/>
      <c r="L25" s="91"/>
      <c r="M25" s="91"/>
    </row>
    <row r="26" spans="2:13">
      <c r="B26" s="96">
        <v>16</v>
      </c>
      <c r="C26" s="97" t="str">
        <f t="shared" si="0"/>
        <v/>
      </c>
      <c r="D26" s="90"/>
      <c r="E26" s="91"/>
      <c r="F26" s="91"/>
      <c r="G26" s="91"/>
      <c r="H26" s="90"/>
      <c r="I26" s="91"/>
      <c r="J26" s="91"/>
      <c r="K26" s="90"/>
      <c r="L26" s="91"/>
      <c r="M26" s="91"/>
    </row>
    <row r="27" spans="2:13">
      <c r="B27" s="96">
        <v>17</v>
      </c>
      <c r="C27" s="97" t="str">
        <f t="shared" si="0"/>
        <v/>
      </c>
      <c r="D27" s="90"/>
      <c r="E27" s="91"/>
      <c r="F27" s="91"/>
      <c r="G27" s="91"/>
      <c r="H27" s="90"/>
      <c r="I27" s="91"/>
      <c r="J27" s="91"/>
      <c r="K27" s="90"/>
      <c r="L27" s="91"/>
      <c r="M27" s="91"/>
    </row>
    <row r="28" spans="2:13">
      <c r="B28" s="96">
        <v>18</v>
      </c>
      <c r="C28" s="97" t="str">
        <f t="shared" si="0"/>
        <v/>
      </c>
      <c r="D28" s="90"/>
      <c r="E28" s="91"/>
      <c r="F28" s="91"/>
      <c r="G28" s="91"/>
      <c r="H28" s="90"/>
      <c r="I28" s="91"/>
      <c r="J28" s="91"/>
      <c r="K28" s="90"/>
      <c r="L28" s="91"/>
      <c r="M28" s="91"/>
    </row>
    <row r="29" spans="2:13">
      <c r="B29" s="96">
        <v>19</v>
      </c>
      <c r="C29" s="97" t="str">
        <f t="shared" si="0"/>
        <v/>
      </c>
      <c r="D29" s="90"/>
      <c r="E29" s="91"/>
      <c r="F29" s="91"/>
      <c r="G29" s="91"/>
      <c r="H29" s="90"/>
      <c r="I29" s="91"/>
      <c r="J29" s="91"/>
      <c r="K29" s="90"/>
      <c r="L29" s="91"/>
      <c r="M29" s="91"/>
    </row>
    <row r="30" spans="2:13">
      <c r="B30" s="96">
        <v>20</v>
      </c>
      <c r="C30" s="97" t="str">
        <f t="shared" si="0"/>
        <v/>
      </c>
      <c r="D30" s="90"/>
      <c r="E30" s="91"/>
      <c r="F30" s="91"/>
      <c r="G30" s="91"/>
      <c r="H30" s="90"/>
      <c r="I30" s="91"/>
      <c r="J30" s="91"/>
      <c r="K30" s="90"/>
      <c r="L30" s="91"/>
      <c r="M30" s="91"/>
    </row>
    <row r="31" spans="2:13">
      <c r="B31" s="96">
        <v>21</v>
      </c>
      <c r="C31" s="97" t="str">
        <f t="shared" si="0"/>
        <v/>
      </c>
      <c r="D31" s="90"/>
      <c r="E31" s="91"/>
      <c r="F31" s="91"/>
      <c r="G31" s="91"/>
      <c r="H31" s="90"/>
      <c r="I31" s="91"/>
      <c r="J31" s="91"/>
      <c r="K31" s="90"/>
      <c r="L31" s="91"/>
      <c r="M31" s="91"/>
    </row>
    <row r="32" spans="2:13">
      <c r="B32" s="96">
        <v>22</v>
      </c>
      <c r="C32" s="97" t="str">
        <f t="shared" si="0"/>
        <v/>
      </c>
      <c r="D32" s="90"/>
      <c r="E32" s="91"/>
      <c r="F32" s="91"/>
      <c r="G32" s="91"/>
      <c r="H32" s="90"/>
      <c r="I32" s="91"/>
      <c r="J32" s="91"/>
      <c r="K32" s="90"/>
      <c r="L32" s="91"/>
      <c r="M32" s="91"/>
    </row>
    <row r="33" spans="2:13">
      <c r="B33" s="96">
        <v>23</v>
      </c>
      <c r="C33" s="97" t="str">
        <f t="shared" si="0"/>
        <v/>
      </c>
      <c r="D33" s="90"/>
      <c r="E33" s="91"/>
      <c r="F33" s="91"/>
      <c r="G33" s="91"/>
      <c r="H33" s="90"/>
      <c r="I33" s="91"/>
      <c r="J33" s="91"/>
      <c r="K33" s="90"/>
      <c r="L33" s="91"/>
      <c r="M33" s="91"/>
    </row>
    <row r="34" spans="2:13">
      <c r="B34" s="96">
        <v>24</v>
      </c>
      <c r="C34" s="97" t="str">
        <f t="shared" si="0"/>
        <v/>
      </c>
      <c r="D34" s="90"/>
      <c r="E34" s="91"/>
      <c r="F34" s="91"/>
      <c r="G34" s="91"/>
      <c r="H34" s="90"/>
      <c r="I34" s="91"/>
      <c r="J34" s="91"/>
      <c r="K34" s="90"/>
      <c r="L34" s="91"/>
      <c r="M34" s="91"/>
    </row>
    <row r="35" spans="2:13">
      <c r="B35" s="96">
        <v>25</v>
      </c>
      <c r="C35" s="97" t="str">
        <f t="shared" si="0"/>
        <v/>
      </c>
      <c r="D35" s="90"/>
      <c r="E35" s="91"/>
      <c r="F35" s="91"/>
      <c r="G35" s="91"/>
      <c r="H35" s="90"/>
      <c r="I35" s="91"/>
      <c r="J35" s="91"/>
      <c r="K35" s="90"/>
      <c r="L35" s="91"/>
      <c r="M35" s="91"/>
    </row>
    <row r="36" spans="2:13">
      <c r="B36" s="96">
        <v>26</v>
      </c>
      <c r="C36" s="97" t="str">
        <f t="shared" si="0"/>
        <v/>
      </c>
      <c r="D36" s="90"/>
      <c r="E36" s="91"/>
      <c r="F36" s="91"/>
      <c r="G36" s="91"/>
      <c r="H36" s="90"/>
      <c r="I36" s="91"/>
      <c r="J36" s="91"/>
      <c r="K36" s="90"/>
      <c r="L36" s="91"/>
      <c r="M36" s="91"/>
    </row>
    <row r="37" spans="2:13">
      <c r="B37" s="96">
        <v>27</v>
      </c>
      <c r="C37" s="97" t="str">
        <f t="shared" si="0"/>
        <v/>
      </c>
      <c r="D37" s="90"/>
      <c r="E37" s="91"/>
      <c r="F37" s="91"/>
      <c r="G37" s="91"/>
      <c r="H37" s="90"/>
      <c r="I37" s="91"/>
      <c r="J37" s="91"/>
      <c r="K37" s="90"/>
      <c r="L37" s="91"/>
      <c r="M37" s="91"/>
    </row>
    <row r="38" spans="2:13">
      <c r="B38" s="96">
        <v>28</v>
      </c>
      <c r="C38" s="97" t="str">
        <f t="shared" si="0"/>
        <v/>
      </c>
      <c r="D38" s="90"/>
      <c r="E38" s="91"/>
      <c r="F38" s="91"/>
      <c r="G38" s="91"/>
      <c r="H38" s="90"/>
      <c r="I38" s="91"/>
      <c r="J38" s="91"/>
      <c r="K38" s="90"/>
      <c r="L38" s="91"/>
      <c r="M38" s="91"/>
    </row>
    <row r="39" spans="2:13">
      <c r="B39" s="96">
        <v>29</v>
      </c>
      <c r="C39" s="97" t="str">
        <f t="shared" si="0"/>
        <v/>
      </c>
      <c r="D39" s="90"/>
      <c r="E39" s="91"/>
      <c r="F39" s="91"/>
      <c r="G39" s="91"/>
      <c r="H39" s="90"/>
      <c r="I39" s="91"/>
      <c r="J39" s="91"/>
      <c r="K39" s="90"/>
      <c r="L39" s="91"/>
      <c r="M39" s="91"/>
    </row>
    <row r="40" spans="2:13">
      <c r="B40" s="96">
        <v>30</v>
      </c>
      <c r="C40" s="97" t="str">
        <f t="shared" si="0"/>
        <v/>
      </c>
      <c r="D40" s="90"/>
      <c r="E40" s="91"/>
      <c r="F40" s="91"/>
      <c r="G40" s="91"/>
      <c r="H40" s="90"/>
      <c r="I40" s="91"/>
      <c r="J40" s="91"/>
      <c r="K40" s="90"/>
      <c r="L40" s="91"/>
      <c r="M40" s="91"/>
    </row>
    <row r="41" spans="2:13">
      <c r="B41" s="96">
        <v>31</v>
      </c>
      <c r="C41" s="97" t="str">
        <f t="shared" ref="C41" si="1">IF($D$8="","",C40+1)</f>
        <v/>
      </c>
      <c r="D41" s="90"/>
      <c r="E41" s="91"/>
      <c r="F41" s="91"/>
      <c r="G41" s="91"/>
      <c r="H41" s="90"/>
      <c r="I41" s="91"/>
      <c r="J41" s="91"/>
      <c r="K41" s="90"/>
      <c r="L41" s="91"/>
      <c r="M41" s="91"/>
    </row>
  </sheetData>
  <sheetProtection algorithmName="SHA-512" hashValue="fhD9o7Ye8fBQsk/Q9ycATRlj8hd5ecmNpP/og3NCtMIJRw3o18NnlCBS2pNqXkPN0gKiMqMTZF6ILCoEi5of0g==" saltValue="G1Kb8VM8YnDT1sNEcnRRGw==" spinCount="100000" sheet="1" objects="1" scenarios="1" selectLockedCells="1"/>
  <mergeCells count="11">
    <mergeCell ref="B2:M2"/>
    <mergeCell ref="B4:C4"/>
    <mergeCell ref="B5:C5"/>
    <mergeCell ref="D5:E5"/>
    <mergeCell ref="B8:C8"/>
    <mergeCell ref="B6:C6"/>
    <mergeCell ref="B7:C7"/>
    <mergeCell ref="D4:E4"/>
    <mergeCell ref="D6:E6"/>
    <mergeCell ref="D7:E7"/>
    <mergeCell ref="D8:E8"/>
  </mergeCells>
  <phoneticPr fontId="1"/>
  <conditionalFormatting sqref="F11:H41">
    <cfRule type="expression" dxfId="15" priority="5">
      <formula>NOT($E11="夜中アラームが鳴った(夜尿があった)")</formula>
    </cfRule>
  </conditionalFormatting>
  <conditionalFormatting sqref="I11:I41">
    <cfRule type="expression" dxfId="14" priority="3">
      <formula>NOT($E11="朝までアラームが鳴らなかった(夜尿をしなかった)")</formula>
    </cfRule>
  </conditionalFormatting>
  <conditionalFormatting sqref="J11:J41">
    <cfRule type="expression" dxfId="13" priority="2">
      <formula>$I11&lt;&gt;"行った"</formula>
    </cfRule>
  </conditionalFormatting>
  <conditionalFormatting sqref="K11:M41 E11:E41">
    <cfRule type="expression" dxfId="12" priority="1">
      <formula>$D11=""</formula>
    </cfRule>
  </conditionalFormatting>
  <dataValidations count="4">
    <dataValidation type="list" showInputMessage="1" showErrorMessage="1" sqref="E11:E41" xr:uid="{F1FAB5CB-B799-44C6-9349-76C2BCF7C660}">
      <formula1>"夜中アラームが鳴った(夜尿があった),朝までアラームが鳴らなかった(夜尿をしなかった)"</formula1>
    </dataValidation>
    <dataValidation type="list" allowBlank="1" showInputMessage="1" showErrorMessage="1" sqref="F11:F41" xr:uid="{9C40CC26-48B9-4D12-9D20-0215228D3231}">
      <formula1>"本人,本人以外"</formula1>
    </dataValidation>
    <dataValidation type="list" allowBlank="1" showInputMessage="1" showErrorMessage="1" sqref="I11:I41" xr:uid="{93474594-4EDF-454B-AAAC-AA6573406AFE}">
      <formula1>"行った,行かなかった"</formula1>
    </dataValidation>
    <dataValidation type="list" allowBlank="1" showInputMessage="1" showErrorMessage="1" sqref="D6:E6" xr:uid="{A6B6B0B8-179D-4780-B7A4-83C880D3C1C6}">
      <formula1>"男,女"</formula1>
    </dataValidation>
  </dataValidations>
  <pageMargins left="0.7" right="0.7" top="0.75" bottom="0.75" header="0.3" footer="0.3"/>
  <pageSetup paperSize="9" scale="38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BB81-AFEA-4B9F-A670-1103C812B45C}">
  <sheetPr codeName="Sheet2"/>
  <dimension ref="A1:I39"/>
  <sheetViews>
    <sheetView workbookViewId="0">
      <selection activeCell="E8" sqref="E8:E38"/>
    </sheetView>
  </sheetViews>
  <sheetFormatPr defaultRowHeight="18.75"/>
  <cols>
    <col min="1" max="1" width="11.375" style="28" bestFit="1" customWidth="1"/>
    <col min="2" max="2" width="9" style="28"/>
    <col min="3" max="3" width="17.125" style="28" bestFit="1" customWidth="1"/>
    <col min="4" max="4" width="47.625" style="28" bestFit="1" customWidth="1"/>
    <col min="5" max="5" width="25.5" style="28" bestFit="1" customWidth="1"/>
    <col min="6" max="6" width="18.5" style="28" bestFit="1" customWidth="1"/>
    <col min="7" max="7" width="9" style="28"/>
    <col min="8" max="8" width="37.875" style="28" bestFit="1" customWidth="1"/>
    <col min="9" max="16384" width="9" style="28"/>
  </cols>
  <sheetData>
    <row r="1" spans="1:9">
      <c r="A1" s="28" t="str">
        <f>IF(記入欄!$D$4="","",記入欄!D4)</f>
        <v/>
      </c>
      <c r="B1" s="28" t="s">
        <v>46</v>
      </c>
      <c r="E1" s="28">
        <f>COUNT(記入欄!D11:D40)</f>
        <v>0</v>
      </c>
    </row>
    <row r="2" spans="1:9">
      <c r="A2" s="54" t="str">
        <f>IF(記入欄!D5="","",記入欄!D5)</f>
        <v/>
      </c>
      <c r="B2" s="28" t="s">
        <v>47</v>
      </c>
    </row>
    <row r="3" spans="1:9">
      <c r="A3" s="28" t="str">
        <f>IF(記入欄!D6="","",IF(記入欄!D6="男",1,2))</f>
        <v/>
      </c>
      <c r="B3" s="28" t="s">
        <v>48</v>
      </c>
    </row>
    <row r="4" spans="1:9">
      <c r="A4" s="28" t="str">
        <f>IF(記入欄!D7="","",記入欄!D7)</f>
        <v/>
      </c>
      <c r="B4" s="28" t="s">
        <v>49</v>
      </c>
    </row>
    <row r="5" spans="1:9">
      <c r="A5" s="54" t="str">
        <f>IF(OR(記入欄!$D$4="",E1=0),"",記入欄!D8)</f>
        <v/>
      </c>
      <c r="B5" s="28" t="s">
        <v>50</v>
      </c>
    </row>
    <row r="6" spans="1:9">
      <c r="A6" s="54" t="str">
        <f>IF(A5="","",A5+E1-1)</f>
        <v/>
      </c>
      <c r="B6" s="28" t="s">
        <v>51</v>
      </c>
    </row>
    <row r="7" spans="1:9">
      <c r="A7" s="28" t="s">
        <v>24</v>
      </c>
      <c r="B7" s="28" t="s">
        <v>25</v>
      </c>
      <c r="C7" s="28" t="s">
        <v>26</v>
      </c>
      <c r="D7" s="28" t="s">
        <v>27</v>
      </c>
      <c r="E7" s="28" t="s">
        <v>28</v>
      </c>
      <c r="F7" s="28" t="s">
        <v>29</v>
      </c>
      <c r="G7" s="28" t="s">
        <v>30</v>
      </c>
      <c r="H7" s="28" t="s">
        <v>31</v>
      </c>
      <c r="I7" s="28" t="s">
        <v>32</v>
      </c>
    </row>
    <row r="8" spans="1:9">
      <c r="A8" s="29" t="str">
        <f>IF(B8="","",記入欄!C11)</f>
        <v/>
      </c>
      <c r="B8" s="30" t="str">
        <f>IF(記入欄!D11="","",記入欄!D11)</f>
        <v/>
      </c>
      <c r="C8" s="30" t="str">
        <f>IF(OR(B8="",記入欄!H11=""),"",記入欄!H11)</f>
        <v/>
      </c>
      <c r="D8" s="28" t="str">
        <f>IF(B8="","",IF(記入欄!E11="朝までアラームが鳴らなかった(夜尿をしなかった)",IF(記入欄!I11="行った",-1,0),IF(記入欄!F11="本人",1,2)))</f>
        <v/>
      </c>
      <c r="E8" s="28" t="str">
        <f>IF(OR(B8="",D8=0),"",記入欄!G11)</f>
        <v/>
      </c>
      <c r="F8" s="78" t="str">
        <f>IF(OR(記入欄!J11="",D8=0,D8=1,D8=2),"",記入欄!J11)</f>
        <v/>
      </c>
      <c r="G8" s="30" t="str">
        <f>IF(記入欄!K11="","",記入欄!K11)</f>
        <v/>
      </c>
      <c r="H8" s="79" t="str">
        <f>IF(記入欄!L11="","",記入欄!L11)</f>
        <v/>
      </c>
      <c r="I8" s="30" t="str">
        <f>IF(記入欄!M11="","",記入欄!M11)</f>
        <v/>
      </c>
    </row>
    <row r="9" spans="1:9">
      <c r="A9" s="29" t="str">
        <f>IF(B9="","",記入欄!C12)</f>
        <v/>
      </c>
      <c r="B9" s="30" t="str">
        <f>IF(記入欄!D12="","",記入欄!D12)</f>
        <v/>
      </c>
      <c r="C9" s="30" t="str">
        <f>IF(OR(B9="",記入欄!H12=""),"",記入欄!H12)</f>
        <v/>
      </c>
      <c r="D9" s="28" t="str">
        <f>IF(B9="","",IF(記入欄!E12="朝までアラームが鳴らなかった(夜尿をしなかった)",IF(記入欄!I12="行った",-1,0),IF(記入欄!F12="本人",1,2)))</f>
        <v/>
      </c>
      <c r="E9" s="28" t="str">
        <f>IF(OR(B9="",D9=0),"",記入欄!G12)</f>
        <v/>
      </c>
      <c r="F9" s="78" t="str">
        <f>IF(OR(記入欄!J12="",D9=0,D9=1,D9=2),"",記入欄!J12)</f>
        <v/>
      </c>
      <c r="G9" s="30" t="str">
        <f>IF(記入欄!K12="","",記入欄!K12)</f>
        <v/>
      </c>
      <c r="H9" s="79" t="str">
        <f>IF(記入欄!L12="","",記入欄!L12)</f>
        <v/>
      </c>
      <c r="I9" s="30" t="str">
        <f>IF(記入欄!M12="","",記入欄!M12)</f>
        <v/>
      </c>
    </row>
    <row r="10" spans="1:9">
      <c r="A10" s="29" t="str">
        <f>IF(B10="","",記入欄!C13)</f>
        <v/>
      </c>
      <c r="B10" s="30" t="str">
        <f>IF(記入欄!D13="","",記入欄!D13)</f>
        <v/>
      </c>
      <c r="C10" s="30" t="str">
        <f>IF(OR(B10="",記入欄!H13=""),"",記入欄!H13)</f>
        <v/>
      </c>
      <c r="D10" s="28" t="str">
        <f>IF(B10="","",IF(記入欄!E13="朝までアラームが鳴らなかった(夜尿をしなかった)",IF(記入欄!I13="行った",-1,0),IF(記入欄!F13="本人",1,2)))</f>
        <v/>
      </c>
      <c r="E10" s="28" t="str">
        <f>IF(OR(B10="",D10=0),"",記入欄!G13)</f>
        <v/>
      </c>
      <c r="F10" s="78" t="str">
        <f>IF(OR(記入欄!J13="",D10=0,D10=1,D10=2),"",記入欄!J13)</f>
        <v/>
      </c>
      <c r="G10" s="30" t="str">
        <f>IF(記入欄!K13="","",記入欄!K13)</f>
        <v/>
      </c>
      <c r="H10" s="79" t="str">
        <f>IF(記入欄!L13="","",記入欄!L13)</f>
        <v/>
      </c>
      <c r="I10" s="30" t="str">
        <f>IF(記入欄!M13="","",記入欄!M13)</f>
        <v/>
      </c>
    </row>
    <row r="11" spans="1:9">
      <c r="A11" s="29" t="str">
        <f>IF(B11="","",記入欄!C14)</f>
        <v/>
      </c>
      <c r="B11" s="30" t="str">
        <f>IF(記入欄!D14="","",記入欄!D14)</f>
        <v/>
      </c>
      <c r="C11" s="30" t="str">
        <f>IF(OR(B11="",記入欄!H14=""),"",記入欄!H14)</f>
        <v/>
      </c>
      <c r="D11" s="28" t="str">
        <f>IF(B11="","",IF(記入欄!E14="朝までアラームが鳴らなかった(夜尿をしなかった)",IF(記入欄!I14="行った",-1,0),IF(記入欄!F14="本人",1,2)))</f>
        <v/>
      </c>
      <c r="E11" s="28" t="str">
        <f>IF(OR(B11="",D11=0),"",記入欄!G14)</f>
        <v/>
      </c>
      <c r="F11" s="78" t="str">
        <f>IF(OR(記入欄!J14="",D11=0,D11=1,D11=2),"",記入欄!J14)</f>
        <v/>
      </c>
      <c r="G11" s="30" t="str">
        <f>IF(記入欄!K14="","",記入欄!K14)</f>
        <v/>
      </c>
      <c r="H11" s="79" t="str">
        <f>IF(記入欄!L14="","",記入欄!L14)</f>
        <v/>
      </c>
      <c r="I11" s="30" t="str">
        <f>IF(記入欄!M14="","",記入欄!M14)</f>
        <v/>
      </c>
    </row>
    <row r="12" spans="1:9">
      <c r="A12" s="29" t="str">
        <f>IF(B12="","",記入欄!C15)</f>
        <v/>
      </c>
      <c r="B12" s="30" t="str">
        <f>IF(記入欄!D15="","",記入欄!D15)</f>
        <v/>
      </c>
      <c r="C12" s="30" t="str">
        <f>IF(OR(B12="",記入欄!H15=""),"",記入欄!H15)</f>
        <v/>
      </c>
      <c r="D12" s="28" t="str">
        <f>IF(B12="","",IF(記入欄!E15="朝までアラームが鳴らなかった(夜尿をしなかった)",IF(記入欄!I15="行った",-1,0),IF(記入欄!F15="本人",1,2)))</f>
        <v/>
      </c>
      <c r="E12" s="28" t="str">
        <f>IF(OR(B12="",D12=0),"",記入欄!G15)</f>
        <v/>
      </c>
      <c r="F12" s="78" t="str">
        <f>IF(OR(記入欄!J15="",D12=0,D12=1,D12=2),"",記入欄!J15)</f>
        <v/>
      </c>
      <c r="G12" s="30" t="str">
        <f>IF(記入欄!K15="","",記入欄!K15)</f>
        <v/>
      </c>
      <c r="H12" s="79" t="str">
        <f>IF(記入欄!L15="","",記入欄!L15)</f>
        <v/>
      </c>
      <c r="I12" s="30" t="str">
        <f>IF(記入欄!M15="","",記入欄!M15)</f>
        <v/>
      </c>
    </row>
    <row r="13" spans="1:9">
      <c r="A13" s="29" t="str">
        <f>IF(B13="","",記入欄!C16)</f>
        <v/>
      </c>
      <c r="B13" s="30" t="str">
        <f>IF(記入欄!D16="","",記入欄!D16)</f>
        <v/>
      </c>
      <c r="C13" s="30" t="str">
        <f>IF(OR(B13="",記入欄!H16=""),"",記入欄!H16)</f>
        <v/>
      </c>
      <c r="D13" s="28" t="str">
        <f>IF(B13="","",IF(記入欄!E16="朝までアラームが鳴らなかった(夜尿をしなかった)",IF(記入欄!I16="行った",-1,0),IF(記入欄!F16="本人",1,2)))</f>
        <v/>
      </c>
      <c r="E13" s="28" t="str">
        <f>IF(OR(B13="",D13=0),"",記入欄!G16)</f>
        <v/>
      </c>
      <c r="F13" s="78" t="str">
        <f>IF(OR(記入欄!J16="",D13=0,D13=1,D13=2),"",記入欄!J16)</f>
        <v/>
      </c>
      <c r="G13" s="30" t="str">
        <f>IF(記入欄!K16="","",記入欄!K16)</f>
        <v/>
      </c>
      <c r="H13" s="79" t="str">
        <f>IF(記入欄!L16="","",記入欄!L16)</f>
        <v/>
      </c>
      <c r="I13" s="30" t="str">
        <f>IF(記入欄!M16="","",記入欄!M16)</f>
        <v/>
      </c>
    </row>
    <row r="14" spans="1:9">
      <c r="A14" s="29" t="str">
        <f>IF(B14="","",記入欄!C17)</f>
        <v/>
      </c>
      <c r="B14" s="30" t="str">
        <f>IF(記入欄!D17="","",記入欄!D17)</f>
        <v/>
      </c>
      <c r="C14" s="30" t="str">
        <f>IF(OR(B14="",記入欄!H17=""),"",記入欄!H17)</f>
        <v/>
      </c>
      <c r="D14" s="28" t="str">
        <f>IF(B14="","",IF(記入欄!E17="朝までアラームが鳴らなかった(夜尿をしなかった)",IF(記入欄!I17="行った",-1,0),IF(記入欄!F17="本人",1,2)))</f>
        <v/>
      </c>
      <c r="E14" s="28" t="str">
        <f>IF(OR(B14="",D14=0),"",記入欄!G17)</f>
        <v/>
      </c>
      <c r="F14" s="78" t="str">
        <f>IF(OR(記入欄!J17="",D14=0,D14=1,D14=2),"",記入欄!J17)</f>
        <v/>
      </c>
      <c r="G14" s="30" t="str">
        <f>IF(記入欄!K17="","",記入欄!K17)</f>
        <v/>
      </c>
      <c r="H14" s="79" t="str">
        <f>IF(記入欄!L17="","",記入欄!L17)</f>
        <v/>
      </c>
      <c r="I14" s="30" t="str">
        <f>IF(記入欄!M17="","",記入欄!M17)</f>
        <v/>
      </c>
    </row>
    <row r="15" spans="1:9">
      <c r="A15" s="29" t="str">
        <f>IF(B15="","",記入欄!C18)</f>
        <v/>
      </c>
      <c r="B15" s="30" t="str">
        <f>IF(記入欄!D18="","",記入欄!D18)</f>
        <v/>
      </c>
      <c r="C15" s="30" t="str">
        <f>IF(OR(B15="",記入欄!H18=""),"",記入欄!H18)</f>
        <v/>
      </c>
      <c r="D15" s="28" t="str">
        <f>IF(B15="","",IF(記入欄!E18="朝までアラームが鳴らなかった(夜尿をしなかった)",IF(記入欄!I18="行った",-1,0),IF(記入欄!F18="本人",1,2)))</f>
        <v/>
      </c>
      <c r="E15" s="28" t="str">
        <f>IF(OR(B15="",D15=0),"",記入欄!G18)</f>
        <v/>
      </c>
      <c r="F15" s="78" t="str">
        <f>IF(OR(記入欄!J18="",D15=0,D15=1,D15=2),"",記入欄!J18)</f>
        <v/>
      </c>
      <c r="G15" s="30" t="str">
        <f>IF(記入欄!K18="","",記入欄!K18)</f>
        <v/>
      </c>
      <c r="H15" s="79" t="str">
        <f>IF(記入欄!L18="","",記入欄!L18)</f>
        <v/>
      </c>
      <c r="I15" s="30" t="str">
        <f>IF(記入欄!M18="","",記入欄!M18)</f>
        <v/>
      </c>
    </row>
    <row r="16" spans="1:9">
      <c r="A16" s="29" t="str">
        <f>IF(B16="","",記入欄!C19)</f>
        <v/>
      </c>
      <c r="B16" s="30" t="str">
        <f>IF(記入欄!D19="","",記入欄!D19)</f>
        <v/>
      </c>
      <c r="C16" s="30" t="str">
        <f>IF(OR(B16="",記入欄!H19=""),"",記入欄!H19)</f>
        <v/>
      </c>
      <c r="D16" s="28" t="str">
        <f>IF(B16="","",IF(記入欄!E19="朝までアラームが鳴らなかった(夜尿をしなかった)",IF(記入欄!I19="行った",-1,0),IF(記入欄!F19="本人",1,2)))</f>
        <v/>
      </c>
      <c r="E16" s="28" t="str">
        <f>IF(OR(B16="",D16=0),"",記入欄!G19)</f>
        <v/>
      </c>
      <c r="F16" s="78" t="str">
        <f>IF(OR(記入欄!J19="",D16=0,D16=1,D16=2),"",記入欄!J19)</f>
        <v/>
      </c>
      <c r="G16" s="30" t="str">
        <f>IF(記入欄!K19="","",記入欄!K19)</f>
        <v/>
      </c>
      <c r="H16" s="79" t="str">
        <f>IF(記入欄!L19="","",記入欄!L19)</f>
        <v/>
      </c>
      <c r="I16" s="30" t="str">
        <f>IF(記入欄!M19="","",記入欄!M19)</f>
        <v/>
      </c>
    </row>
    <row r="17" spans="1:9">
      <c r="A17" s="29" t="str">
        <f>IF(B17="","",記入欄!C20)</f>
        <v/>
      </c>
      <c r="B17" s="30" t="str">
        <f>IF(記入欄!D20="","",記入欄!D20)</f>
        <v/>
      </c>
      <c r="C17" s="30" t="str">
        <f>IF(OR(B17="",記入欄!H20=""),"",記入欄!H20)</f>
        <v/>
      </c>
      <c r="D17" s="28" t="str">
        <f>IF(B17="","",IF(記入欄!E20="朝までアラームが鳴らなかった(夜尿をしなかった)",IF(記入欄!I20="行った",-1,0),IF(記入欄!F20="本人",1,2)))</f>
        <v/>
      </c>
      <c r="E17" s="28" t="str">
        <f>IF(OR(B17="",D17=0),"",記入欄!G20)</f>
        <v/>
      </c>
      <c r="F17" s="78" t="str">
        <f>IF(OR(記入欄!J20="",D17=0,D17=1,D17=2),"",記入欄!J20)</f>
        <v/>
      </c>
      <c r="G17" s="30" t="str">
        <f>IF(記入欄!K20="","",記入欄!K20)</f>
        <v/>
      </c>
      <c r="H17" s="79" t="str">
        <f>IF(記入欄!L20="","",記入欄!L20)</f>
        <v/>
      </c>
      <c r="I17" s="30" t="str">
        <f>IF(記入欄!M20="","",記入欄!M20)</f>
        <v/>
      </c>
    </row>
    <row r="18" spans="1:9">
      <c r="A18" s="29" t="str">
        <f>IF(B18="","",記入欄!C21)</f>
        <v/>
      </c>
      <c r="B18" s="30" t="str">
        <f>IF(記入欄!D21="","",記入欄!D21)</f>
        <v/>
      </c>
      <c r="C18" s="30" t="str">
        <f>IF(OR(B18="",記入欄!H21=""),"",記入欄!H21)</f>
        <v/>
      </c>
      <c r="D18" s="28" t="str">
        <f>IF(B18="","",IF(記入欄!E21="朝までアラームが鳴らなかった(夜尿をしなかった)",IF(記入欄!I21="行った",-1,0),IF(記入欄!F21="本人",1,2)))</f>
        <v/>
      </c>
      <c r="E18" s="28" t="str">
        <f>IF(OR(B18="",D18=0),"",記入欄!G21)</f>
        <v/>
      </c>
      <c r="F18" s="78" t="str">
        <f>IF(OR(記入欄!J21="",D18=0,D18=1,D18=2),"",記入欄!J21)</f>
        <v/>
      </c>
      <c r="G18" s="30" t="str">
        <f>IF(記入欄!K21="","",記入欄!K21)</f>
        <v/>
      </c>
      <c r="H18" s="79" t="str">
        <f>IF(記入欄!L21="","",記入欄!L21)</f>
        <v/>
      </c>
      <c r="I18" s="30" t="str">
        <f>IF(記入欄!M21="","",記入欄!M21)</f>
        <v/>
      </c>
    </row>
    <row r="19" spans="1:9">
      <c r="A19" s="29" t="str">
        <f>IF(B19="","",記入欄!C22)</f>
        <v/>
      </c>
      <c r="B19" s="30" t="str">
        <f>IF(記入欄!D22="","",記入欄!D22)</f>
        <v/>
      </c>
      <c r="C19" s="30" t="str">
        <f>IF(OR(B19="",記入欄!H22=""),"",記入欄!H22)</f>
        <v/>
      </c>
      <c r="D19" s="28" t="str">
        <f>IF(B19="","",IF(記入欄!E22="朝までアラームが鳴らなかった(夜尿をしなかった)",IF(記入欄!I22="行った",-1,0),IF(記入欄!F22="本人",1,2)))</f>
        <v/>
      </c>
      <c r="E19" s="28" t="str">
        <f>IF(OR(B19="",D19=0),"",記入欄!G22)</f>
        <v/>
      </c>
      <c r="F19" s="78" t="str">
        <f>IF(OR(記入欄!J22="",D19=0,D19=1,D19=2),"",記入欄!J22)</f>
        <v/>
      </c>
      <c r="G19" s="30" t="str">
        <f>IF(記入欄!K22="","",記入欄!K22)</f>
        <v/>
      </c>
      <c r="H19" s="79" t="str">
        <f>IF(記入欄!L22="","",記入欄!L22)</f>
        <v/>
      </c>
      <c r="I19" s="30" t="str">
        <f>IF(記入欄!M22="","",記入欄!M22)</f>
        <v/>
      </c>
    </row>
    <row r="20" spans="1:9">
      <c r="A20" s="29" t="str">
        <f>IF(B20="","",記入欄!C23)</f>
        <v/>
      </c>
      <c r="B20" s="30" t="str">
        <f>IF(記入欄!D23="","",記入欄!D23)</f>
        <v/>
      </c>
      <c r="C20" s="30" t="str">
        <f>IF(OR(B20="",記入欄!H23=""),"",記入欄!H23)</f>
        <v/>
      </c>
      <c r="D20" s="28" t="str">
        <f>IF(B20="","",IF(記入欄!E23="朝までアラームが鳴らなかった(夜尿をしなかった)",IF(記入欄!I23="行った",-1,0),IF(記入欄!F23="本人",1,2)))</f>
        <v/>
      </c>
      <c r="E20" s="28" t="str">
        <f>IF(OR(B20="",D20=0),"",記入欄!G23)</f>
        <v/>
      </c>
      <c r="F20" s="78" t="str">
        <f>IF(OR(記入欄!J23="",D20=0,D20=1,D20=2),"",記入欄!J23)</f>
        <v/>
      </c>
      <c r="G20" s="30" t="str">
        <f>IF(記入欄!K23="","",記入欄!K23)</f>
        <v/>
      </c>
      <c r="H20" s="79" t="str">
        <f>IF(記入欄!L23="","",記入欄!L23)</f>
        <v/>
      </c>
      <c r="I20" s="30" t="str">
        <f>IF(記入欄!M23="","",記入欄!M23)</f>
        <v/>
      </c>
    </row>
    <row r="21" spans="1:9">
      <c r="A21" s="29" t="str">
        <f>IF(B21="","",記入欄!C24)</f>
        <v/>
      </c>
      <c r="B21" s="30" t="str">
        <f>IF(記入欄!D24="","",記入欄!D24)</f>
        <v/>
      </c>
      <c r="C21" s="30" t="str">
        <f>IF(OR(B21="",記入欄!H24=""),"",記入欄!H24)</f>
        <v/>
      </c>
      <c r="D21" s="28" t="str">
        <f>IF(B21="","",IF(記入欄!E24="朝までアラームが鳴らなかった(夜尿をしなかった)",IF(記入欄!I24="行った",-1,0),IF(記入欄!F24="本人",1,2)))</f>
        <v/>
      </c>
      <c r="E21" s="28" t="str">
        <f>IF(OR(B21="",D21=0),"",記入欄!G24)</f>
        <v/>
      </c>
      <c r="F21" s="78" t="str">
        <f>IF(OR(記入欄!J24="",D21=0,D21=1,D21=2),"",記入欄!J24)</f>
        <v/>
      </c>
      <c r="G21" s="30" t="str">
        <f>IF(記入欄!K24="","",記入欄!K24)</f>
        <v/>
      </c>
      <c r="H21" s="79" t="str">
        <f>IF(記入欄!L24="","",記入欄!L24)</f>
        <v/>
      </c>
      <c r="I21" s="30" t="str">
        <f>IF(記入欄!M24="","",記入欄!M24)</f>
        <v/>
      </c>
    </row>
    <row r="22" spans="1:9">
      <c r="A22" s="29" t="str">
        <f>IF(B22="","",記入欄!C25)</f>
        <v/>
      </c>
      <c r="B22" s="30" t="str">
        <f>IF(記入欄!D25="","",記入欄!D25)</f>
        <v/>
      </c>
      <c r="C22" s="30" t="str">
        <f>IF(OR(B22="",記入欄!H25=""),"",記入欄!H25)</f>
        <v/>
      </c>
      <c r="D22" s="28" t="str">
        <f>IF(B22="","",IF(記入欄!E25="朝までアラームが鳴らなかった(夜尿をしなかった)",IF(記入欄!I25="行った",-1,0),IF(記入欄!F25="本人",1,2)))</f>
        <v/>
      </c>
      <c r="E22" s="28" t="str">
        <f>IF(OR(B22="",D22=0),"",記入欄!G25)</f>
        <v/>
      </c>
      <c r="F22" s="78" t="str">
        <f>IF(OR(記入欄!J25="",D22=0,D22=1,D22=2),"",記入欄!J25)</f>
        <v/>
      </c>
      <c r="G22" s="30" t="str">
        <f>IF(記入欄!K25="","",記入欄!K25)</f>
        <v/>
      </c>
      <c r="H22" s="79" t="str">
        <f>IF(記入欄!L25="","",記入欄!L25)</f>
        <v/>
      </c>
      <c r="I22" s="30" t="str">
        <f>IF(記入欄!M25="","",記入欄!M25)</f>
        <v/>
      </c>
    </row>
    <row r="23" spans="1:9">
      <c r="A23" s="29" t="str">
        <f>IF(B23="","",記入欄!C26)</f>
        <v/>
      </c>
      <c r="B23" s="30" t="str">
        <f>IF(記入欄!D26="","",記入欄!D26)</f>
        <v/>
      </c>
      <c r="C23" s="30" t="str">
        <f>IF(OR(B23="",記入欄!H26=""),"",記入欄!H26)</f>
        <v/>
      </c>
      <c r="D23" s="28" t="str">
        <f>IF(B23="","",IF(記入欄!E26="朝までアラームが鳴らなかった(夜尿をしなかった)",IF(記入欄!I26="行った",-1,0),IF(記入欄!F26="本人",1,2)))</f>
        <v/>
      </c>
      <c r="E23" s="28" t="str">
        <f>IF(OR(B23="",D23=0),"",記入欄!G26)</f>
        <v/>
      </c>
      <c r="F23" s="78" t="str">
        <f>IF(OR(記入欄!J26="",D23=0,D23=1,D23=2),"",記入欄!J26)</f>
        <v/>
      </c>
      <c r="G23" s="30" t="str">
        <f>IF(記入欄!K26="","",記入欄!K26)</f>
        <v/>
      </c>
      <c r="H23" s="79" t="str">
        <f>IF(記入欄!L26="","",記入欄!L26)</f>
        <v/>
      </c>
      <c r="I23" s="30" t="str">
        <f>IF(記入欄!M26="","",記入欄!M26)</f>
        <v/>
      </c>
    </row>
    <row r="24" spans="1:9">
      <c r="A24" s="29" t="str">
        <f>IF(B24="","",記入欄!C27)</f>
        <v/>
      </c>
      <c r="B24" s="30" t="str">
        <f>IF(記入欄!D27="","",記入欄!D27)</f>
        <v/>
      </c>
      <c r="C24" s="30" t="str">
        <f>IF(OR(B24="",記入欄!H27=""),"",記入欄!H27)</f>
        <v/>
      </c>
      <c r="D24" s="28" t="str">
        <f>IF(B24="","",IF(記入欄!E27="朝までアラームが鳴らなかった(夜尿をしなかった)",IF(記入欄!I27="行った",-1,0),IF(記入欄!F27="本人",1,2)))</f>
        <v/>
      </c>
      <c r="E24" s="28" t="str">
        <f>IF(OR(B24="",D24=0),"",記入欄!G27)</f>
        <v/>
      </c>
      <c r="F24" s="78" t="str">
        <f>IF(OR(記入欄!J27="",D24=0,D24=1,D24=2),"",記入欄!J27)</f>
        <v/>
      </c>
      <c r="G24" s="30" t="str">
        <f>IF(記入欄!K27="","",記入欄!K27)</f>
        <v/>
      </c>
      <c r="H24" s="79" t="str">
        <f>IF(記入欄!L27="","",記入欄!L27)</f>
        <v/>
      </c>
      <c r="I24" s="30" t="str">
        <f>IF(記入欄!M27="","",記入欄!M27)</f>
        <v/>
      </c>
    </row>
    <row r="25" spans="1:9">
      <c r="A25" s="29" t="str">
        <f>IF(B25="","",記入欄!C28)</f>
        <v/>
      </c>
      <c r="B25" s="30" t="str">
        <f>IF(記入欄!D28="","",記入欄!D28)</f>
        <v/>
      </c>
      <c r="C25" s="30" t="str">
        <f>IF(OR(B25="",記入欄!H28=""),"",記入欄!H28)</f>
        <v/>
      </c>
      <c r="D25" s="28" t="str">
        <f>IF(B25="","",IF(記入欄!E28="朝までアラームが鳴らなかった(夜尿をしなかった)",IF(記入欄!I28="行った",-1,0),IF(記入欄!F28="本人",1,2)))</f>
        <v/>
      </c>
      <c r="E25" s="28" t="str">
        <f>IF(OR(B25="",D25=0),"",記入欄!G28)</f>
        <v/>
      </c>
      <c r="F25" s="78" t="str">
        <f>IF(OR(記入欄!J28="",D25=0,D25=1,D25=2),"",記入欄!J28)</f>
        <v/>
      </c>
      <c r="G25" s="30" t="str">
        <f>IF(記入欄!K28="","",記入欄!K28)</f>
        <v/>
      </c>
      <c r="H25" s="79" t="str">
        <f>IF(記入欄!L28="","",記入欄!L28)</f>
        <v/>
      </c>
      <c r="I25" s="30" t="str">
        <f>IF(記入欄!M28="","",記入欄!M28)</f>
        <v/>
      </c>
    </row>
    <row r="26" spans="1:9">
      <c r="A26" s="29" t="str">
        <f>IF(B26="","",記入欄!C29)</f>
        <v/>
      </c>
      <c r="B26" s="30" t="str">
        <f>IF(記入欄!D29="","",記入欄!D29)</f>
        <v/>
      </c>
      <c r="C26" s="30" t="str">
        <f>IF(OR(B26="",記入欄!H29=""),"",記入欄!H29)</f>
        <v/>
      </c>
      <c r="D26" s="28" t="str">
        <f>IF(B26="","",IF(記入欄!E29="朝までアラームが鳴らなかった(夜尿をしなかった)",IF(記入欄!I29="行った",-1,0),IF(記入欄!F29="本人",1,2)))</f>
        <v/>
      </c>
      <c r="E26" s="28" t="str">
        <f>IF(OR(B26="",D26=0),"",記入欄!G29)</f>
        <v/>
      </c>
      <c r="F26" s="78" t="str">
        <f>IF(OR(記入欄!J29="",D26=0,D26=1,D26=2),"",記入欄!J29)</f>
        <v/>
      </c>
      <c r="G26" s="30" t="str">
        <f>IF(記入欄!K29="","",記入欄!K29)</f>
        <v/>
      </c>
      <c r="H26" s="79" t="str">
        <f>IF(記入欄!L29="","",記入欄!L29)</f>
        <v/>
      </c>
      <c r="I26" s="30" t="str">
        <f>IF(記入欄!M29="","",記入欄!M29)</f>
        <v/>
      </c>
    </row>
    <row r="27" spans="1:9">
      <c r="A27" s="29" t="str">
        <f>IF(B27="","",記入欄!C30)</f>
        <v/>
      </c>
      <c r="B27" s="30" t="str">
        <f>IF(記入欄!D30="","",記入欄!D30)</f>
        <v/>
      </c>
      <c r="C27" s="30" t="str">
        <f>IF(OR(B27="",記入欄!H30=""),"",記入欄!H30)</f>
        <v/>
      </c>
      <c r="D27" s="28" t="str">
        <f>IF(B27="","",IF(記入欄!E30="朝までアラームが鳴らなかった(夜尿をしなかった)",IF(記入欄!I30="行った",-1,0),IF(記入欄!F30="本人",1,2)))</f>
        <v/>
      </c>
      <c r="E27" s="28" t="str">
        <f>IF(OR(B27="",D27=0),"",記入欄!G30)</f>
        <v/>
      </c>
      <c r="F27" s="78" t="str">
        <f>IF(OR(記入欄!J30="",D27=0,D27=1,D27=2),"",記入欄!J30)</f>
        <v/>
      </c>
      <c r="G27" s="30" t="str">
        <f>IF(記入欄!K30="","",記入欄!K30)</f>
        <v/>
      </c>
      <c r="H27" s="79" t="str">
        <f>IF(記入欄!L30="","",記入欄!L30)</f>
        <v/>
      </c>
      <c r="I27" s="30" t="str">
        <f>IF(記入欄!M30="","",記入欄!M30)</f>
        <v/>
      </c>
    </row>
    <row r="28" spans="1:9">
      <c r="A28" s="29" t="str">
        <f>IF(B28="","",記入欄!C31)</f>
        <v/>
      </c>
      <c r="B28" s="30" t="str">
        <f>IF(記入欄!D31="","",記入欄!D31)</f>
        <v/>
      </c>
      <c r="C28" s="30" t="str">
        <f>IF(OR(B28="",記入欄!H31=""),"",記入欄!H31)</f>
        <v/>
      </c>
      <c r="D28" s="28" t="str">
        <f>IF(B28="","",IF(記入欄!E31="朝までアラームが鳴らなかった(夜尿をしなかった)",IF(記入欄!I31="行った",-1,0),IF(記入欄!F31="本人",1,2)))</f>
        <v/>
      </c>
      <c r="E28" s="28" t="str">
        <f>IF(OR(B28="",D28=0),"",記入欄!G31)</f>
        <v/>
      </c>
      <c r="F28" s="78" t="str">
        <f>IF(OR(記入欄!J31="",D28=0,D28=1,D28=2),"",記入欄!J31)</f>
        <v/>
      </c>
      <c r="G28" s="30" t="str">
        <f>IF(記入欄!K31="","",記入欄!K31)</f>
        <v/>
      </c>
      <c r="H28" s="79" t="str">
        <f>IF(記入欄!L31="","",記入欄!L31)</f>
        <v/>
      </c>
      <c r="I28" s="30" t="str">
        <f>IF(記入欄!M31="","",記入欄!M31)</f>
        <v/>
      </c>
    </row>
    <row r="29" spans="1:9">
      <c r="A29" s="29" t="str">
        <f>IF(B29="","",記入欄!C32)</f>
        <v/>
      </c>
      <c r="B29" s="30" t="str">
        <f>IF(記入欄!D32="","",記入欄!D32)</f>
        <v/>
      </c>
      <c r="C29" s="30" t="str">
        <f>IF(OR(B29="",記入欄!H32=""),"",記入欄!H32)</f>
        <v/>
      </c>
      <c r="D29" s="28" t="str">
        <f>IF(B29="","",IF(記入欄!E32="朝までアラームが鳴らなかった(夜尿をしなかった)",IF(記入欄!I32="行った",-1,0),IF(記入欄!F32="本人",1,2)))</f>
        <v/>
      </c>
      <c r="E29" s="28" t="str">
        <f>IF(OR(B29="",D29=0),"",記入欄!G32)</f>
        <v/>
      </c>
      <c r="F29" s="78" t="str">
        <f>IF(OR(記入欄!J32="",D29=0,D29=1,D29=2),"",記入欄!J32)</f>
        <v/>
      </c>
      <c r="G29" s="30" t="str">
        <f>IF(記入欄!K32="","",記入欄!K32)</f>
        <v/>
      </c>
      <c r="H29" s="79" t="str">
        <f>IF(記入欄!L32="","",記入欄!L32)</f>
        <v/>
      </c>
      <c r="I29" s="30" t="str">
        <f>IF(記入欄!M32="","",記入欄!M32)</f>
        <v/>
      </c>
    </row>
    <row r="30" spans="1:9">
      <c r="A30" s="29" t="str">
        <f>IF(B30="","",記入欄!C33)</f>
        <v/>
      </c>
      <c r="B30" s="30" t="str">
        <f>IF(記入欄!D33="","",記入欄!D33)</f>
        <v/>
      </c>
      <c r="C30" s="30" t="str">
        <f>IF(OR(B30="",記入欄!H33=""),"",記入欄!H33)</f>
        <v/>
      </c>
      <c r="D30" s="28" t="str">
        <f>IF(B30="","",IF(記入欄!E33="朝までアラームが鳴らなかった(夜尿をしなかった)",IF(記入欄!I33="行った",-1,0),IF(記入欄!F33="本人",1,2)))</f>
        <v/>
      </c>
      <c r="E30" s="28" t="str">
        <f>IF(OR(B30="",D30=0),"",記入欄!G33)</f>
        <v/>
      </c>
      <c r="F30" s="78" t="str">
        <f>IF(OR(記入欄!J33="",D30=0,D30=1,D30=2),"",記入欄!J33)</f>
        <v/>
      </c>
      <c r="G30" s="30" t="str">
        <f>IF(記入欄!K33="","",記入欄!K33)</f>
        <v/>
      </c>
      <c r="H30" s="79" t="str">
        <f>IF(記入欄!L33="","",記入欄!L33)</f>
        <v/>
      </c>
      <c r="I30" s="30" t="str">
        <f>IF(記入欄!M33="","",記入欄!M33)</f>
        <v/>
      </c>
    </row>
    <row r="31" spans="1:9">
      <c r="A31" s="29" t="str">
        <f>IF(B31="","",記入欄!C34)</f>
        <v/>
      </c>
      <c r="B31" s="30" t="str">
        <f>IF(記入欄!D34="","",記入欄!D34)</f>
        <v/>
      </c>
      <c r="C31" s="30" t="str">
        <f>IF(OR(B31="",記入欄!H34=""),"",記入欄!H34)</f>
        <v/>
      </c>
      <c r="D31" s="28" t="str">
        <f>IF(B31="","",IF(記入欄!E34="朝までアラームが鳴らなかった(夜尿をしなかった)",IF(記入欄!I34="行った",-1,0),IF(記入欄!F34="本人",1,2)))</f>
        <v/>
      </c>
      <c r="E31" s="28" t="str">
        <f>IF(OR(B31="",D31=0),"",記入欄!G34)</f>
        <v/>
      </c>
      <c r="F31" s="78" t="str">
        <f>IF(OR(記入欄!J34="",D31=0,D31=1,D31=2),"",記入欄!J34)</f>
        <v/>
      </c>
      <c r="G31" s="30" t="str">
        <f>IF(記入欄!K34="","",記入欄!K34)</f>
        <v/>
      </c>
      <c r="H31" s="79" t="str">
        <f>IF(記入欄!L34="","",記入欄!L34)</f>
        <v/>
      </c>
      <c r="I31" s="30" t="str">
        <f>IF(記入欄!M34="","",記入欄!M34)</f>
        <v/>
      </c>
    </row>
    <row r="32" spans="1:9">
      <c r="A32" s="29" t="str">
        <f>IF(B32="","",記入欄!C35)</f>
        <v/>
      </c>
      <c r="B32" s="30" t="str">
        <f>IF(記入欄!D35="","",記入欄!D35)</f>
        <v/>
      </c>
      <c r="C32" s="30" t="str">
        <f>IF(OR(B32="",記入欄!H35=""),"",記入欄!H35)</f>
        <v/>
      </c>
      <c r="D32" s="28" t="str">
        <f>IF(B32="","",IF(記入欄!E35="朝までアラームが鳴らなかった(夜尿をしなかった)",IF(記入欄!I35="行った",-1,0),IF(記入欄!F35="本人",1,2)))</f>
        <v/>
      </c>
      <c r="E32" s="28" t="str">
        <f>IF(OR(B32="",D32=0),"",記入欄!G35)</f>
        <v/>
      </c>
      <c r="F32" s="78" t="str">
        <f>IF(OR(記入欄!J35="",D32=0,D32=1,D32=2),"",記入欄!J35)</f>
        <v/>
      </c>
      <c r="G32" s="30" t="str">
        <f>IF(記入欄!K35="","",記入欄!K35)</f>
        <v/>
      </c>
      <c r="H32" s="79" t="str">
        <f>IF(記入欄!L35="","",記入欄!L35)</f>
        <v/>
      </c>
      <c r="I32" s="30" t="str">
        <f>IF(記入欄!M35="","",記入欄!M35)</f>
        <v/>
      </c>
    </row>
    <row r="33" spans="1:9">
      <c r="A33" s="29" t="str">
        <f>IF(B33="","",記入欄!C36)</f>
        <v/>
      </c>
      <c r="B33" s="30" t="str">
        <f>IF(記入欄!D36="","",記入欄!D36)</f>
        <v/>
      </c>
      <c r="C33" s="30" t="str">
        <f>IF(OR(B33="",記入欄!H36=""),"",記入欄!H36)</f>
        <v/>
      </c>
      <c r="D33" s="28" t="str">
        <f>IF(B33="","",IF(記入欄!E36="朝までアラームが鳴らなかった(夜尿をしなかった)",IF(記入欄!I36="行った",-1,0),IF(記入欄!F36="本人",1,2)))</f>
        <v/>
      </c>
      <c r="E33" s="28" t="str">
        <f>IF(OR(B33="",D33=0),"",記入欄!G36)</f>
        <v/>
      </c>
      <c r="F33" s="78" t="str">
        <f>IF(OR(記入欄!J36="",D33=0,D33=1,D33=2),"",記入欄!J36)</f>
        <v/>
      </c>
      <c r="G33" s="30" t="str">
        <f>IF(記入欄!K36="","",記入欄!K36)</f>
        <v/>
      </c>
      <c r="H33" s="79" t="str">
        <f>IF(記入欄!L36="","",記入欄!L36)</f>
        <v/>
      </c>
      <c r="I33" s="30" t="str">
        <f>IF(記入欄!M36="","",記入欄!M36)</f>
        <v/>
      </c>
    </row>
    <row r="34" spans="1:9">
      <c r="A34" s="29" t="str">
        <f>IF(B34="","",記入欄!C37)</f>
        <v/>
      </c>
      <c r="B34" s="30" t="str">
        <f>IF(記入欄!D37="","",記入欄!D37)</f>
        <v/>
      </c>
      <c r="C34" s="30" t="str">
        <f>IF(OR(B34="",記入欄!H37=""),"",記入欄!H37)</f>
        <v/>
      </c>
      <c r="D34" s="28" t="str">
        <f>IF(B34="","",IF(記入欄!E37="朝までアラームが鳴らなかった(夜尿をしなかった)",IF(記入欄!I37="行った",-1,0),IF(記入欄!F37="本人",1,2)))</f>
        <v/>
      </c>
      <c r="E34" s="28" t="str">
        <f>IF(OR(B34="",D34=0),"",記入欄!G37)</f>
        <v/>
      </c>
      <c r="F34" s="78" t="str">
        <f>IF(OR(記入欄!J37="",D34=0,D34=1,D34=2),"",記入欄!J37)</f>
        <v/>
      </c>
      <c r="G34" s="30" t="str">
        <f>IF(記入欄!K37="","",記入欄!K37)</f>
        <v/>
      </c>
      <c r="H34" s="79" t="str">
        <f>IF(記入欄!L37="","",記入欄!L37)</f>
        <v/>
      </c>
      <c r="I34" s="30" t="str">
        <f>IF(記入欄!M37="","",記入欄!M37)</f>
        <v/>
      </c>
    </row>
    <row r="35" spans="1:9">
      <c r="A35" s="29" t="str">
        <f>IF(B35="","",記入欄!C38)</f>
        <v/>
      </c>
      <c r="B35" s="30" t="str">
        <f>IF(記入欄!D38="","",記入欄!D38)</f>
        <v/>
      </c>
      <c r="C35" s="30" t="str">
        <f>IF(OR(B35="",記入欄!H38=""),"",記入欄!H38)</f>
        <v/>
      </c>
      <c r="D35" s="28" t="str">
        <f>IF(B35="","",IF(記入欄!E38="朝までアラームが鳴らなかった(夜尿をしなかった)",IF(記入欄!I38="行った",-1,0),IF(記入欄!F38="本人",1,2)))</f>
        <v/>
      </c>
      <c r="E35" s="28" t="str">
        <f>IF(OR(B35="",D35=0),"",記入欄!G38)</f>
        <v/>
      </c>
      <c r="F35" s="78" t="str">
        <f>IF(OR(記入欄!J38="",D35=0,D35=1,D35=2),"",記入欄!J38)</f>
        <v/>
      </c>
      <c r="G35" s="30" t="str">
        <f>IF(記入欄!K38="","",記入欄!K38)</f>
        <v/>
      </c>
      <c r="H35" s="79" t="str">
        <f>IF(記入欄!L38="","",記入欄!L38)</f>
        <v/>
      </c>
      <c r="I35" s="30" t="str">
        <f>IF(記入欄!M38="","",記入欄!M38)</f>
        <v/>
      </c>
    </row>
    <row r="36" spans="1:9">
      <c r="A36" s="29" t="str">
        <f>IF(B36="","",記入欄!C39)</f>
        <v/>
      </c>
      <c r="B36" s="30" t="str">
        <f>IF(記入欄!D39="","",記入欄!D39)</f>
        <v/>
      </c>
      <c r="C36" s="30" t="str">
        <f>IF(OR(B36="",記入欄!H39=""),"",記入欄!H39)</f>
        <v/>
      </c>
      <c r="D36" s="28" t="str">
        <f>IF(B36="","",IF(記入欄!E39="朝までアラームが鳴らなかった(夜尿をしなかった)",IF(記入欄!I39="行った",-1,0),IF(記入欄!F39="本人",1,2)))</f>
        <v/>
      </c>
      <c r="E36" s="28" t="str">
        <f>IF(OR(B36="",D36=0),"",記入欄!G39)</f>
        <v/>
      </c>
      <c r="F36" s="78" t="str">
        <f>IF(OR(記入欄!J39="",D36=0,D36=1,D36=2),"",記入欄!J39)</f>
        <v/>
      </c>
      <c r="G36" s="30" t="str">
        <f>IF(記入欄!K39="","",記入欄!K39)</f>
        <v/>
      </c>
      <c r="H36" s="79" t="str">
        <f>IF(記入欄!L39="","",記入欄!L39)</f>
        <v/>
      </c>
      <c r="I36" s="30" t="str">
        <f>IF(記入欄!M39="","",記入欄!M39)</f>
        <v/>
      </c>
    </row>
    <row r="37" spans="1:9">
      <c r="A37" s="29" t="str">
        <f>IF(B37="","",記入欄!C40)</f>
        <v/>
      </c>
      <c r="B37" s="30" t="str">
        <f>IF(記入欄!D40="","",記入欄!D40)</f>
        <v/>
      </c>
      <c r="C37" s="30" t="str">
        <f>IF(OR(B37="",記入欄!H40=""),"",記入欄!H40)</f>
        <v/>
      </c>
      <c r="D37" s="28" t="str">
        <f>IF(B37="","",IF(記入欄!E40="朝までアラームが鳴らなかった(夜尿をしなかった)",IF(記入欄!I40="行った",-1,0),IF(記入欄!F40="本人",1,2)))</f>
        <v/>
      </c>
      <c r="E37" s="28" t="str">
        <f>IF(OR(B37="",D37=0),"",記入欄!G40)</f>
        <v/>
      </c>
      <c r="F37" s="78" t="str">
        <f>IF(OR(記入欄!J40="",D37=0,D37=1,D37=2),"",記入欄!J40)</f>
        <v/>
      </c>
      <c r="G37" s="30" t="str">
        <f>IF(記入欄!K40="","",記入欄!K40)</f>
        <v/>
      </c>
      <c r="H37" s="79" t="str">
        <f>IF(記入欄!L40="","",記入欄!L40)</f>
        <v/>
      </c>
      <c r="I37" s="30" t="str">
        <f>IF(記入欄!M40="","",記入欄!M40)</f>
        <v/>
      </c>
    </row>
    <row r="38" spans="1:9">
      <c r="A38" s="29" t="str">
        <f>IF(B38="","",記入欄!C41)</f>
        <v/>
      </c>
      <c r="B38" s="30" t="str">
        <f>IF(記入欄!D41="","",記入欄!D41)</f>
        <v/>
      </c>
      <c r="C38" s="30" t="str">
        <f>IF(OR(B38="",記入欄!H41=""),"",記入欄!H41)</f>
        <v/>
      </c>
      <c r="D38" s="28" t="str">
        <f>IF(B38="","",IF(記入欄!E41="朝までアラームが鳴らなかった(夜尿をしなかった)",IF(記入欄!I41="行った",-1,0),IF(記入欄!F41="本人",1,2)))</f>
        <v/>
      </c>
      <c r="E38" s="28" t="str">
        <f>IF(OR(B38="",D38=0),"",記入欄!G41)</f>
        <v/>
      </c>
      <c r="F38" s="78" t="str">
        <f>IF(OR(記入欄!J41="",D38=0,D38=1,D38=2),"",記入欄!J41)</f>
        <v/>
      </c>
      <c r="G38" s="30" t="str">
        <f>IF(記入欄!K41="","",記入欄!K41)</f>
        <v/>
      </c>
      <c r="H38" s="79" t="str">
        <f>IF(記入欄!L41="","",記入欄!L41)</f>
        <v/>
      </c>
      <c r="I38" s="30" t="str">
        <f>IF(記入欄!M41="","",記入欄!M41)</f>
        <v/>
      </c>
    </row>
    <row r="39" spans="1:9">
      <c r="A39" s="28">
        <v>1111</v>
      </c>
    </row>
  </sheetData>
  <sheetProtection selectLockedCells="1" selectUnlockedCell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8F71-D606-4FA3-9934-5C1A0F75B086}">
  <sheetPr codeName="Sheet3">
    <tabColor rgb="FF00B050"/>
    <pageSetUpPr fitToPage="1"/>
  </sheetPr>
  <dimension ref="A2:R47"/>
  <sheetViews>
    <sheetView showGridLines="0" showRowColHeaders="0" showRuler="0" view="pageBreakPreview" zoomScale="80" zoomScaleNormal="100" zoomScaleSheetLayoutView="80" zoomScalePageLayoutView="84" workbookViewId="0">
      <selection activeCell="B2" sqref="B2:O2"/>
    </sheetView>
  </sheetViews>
  <sheetFormatPr defaultRowHeight="26.25" customHeight="1"/>
  <cols>
    <col min="1" max="1" width="3.125" style="16" customWidth="1"/>
    <col min="2" max="2" width="5.25" style="16" customWidth="1"/>
    <col min="3" max="3" width="12.75" style="16" customWidth="1"/>
    <col min="4" max="4" width="24.25" style="16" customWidth="1"/>
    <col min="5" max="6" width="2.875" style="16" hidden="1" customWidth="1"/>
    <col min="7" max="7" width="4.625" style="16" hidden="1" customWidth="1"/>
    <col min="8" max="8" width="13" style="16" customWidth="1"/>
    <col min="9" max="9" width="38.875" style="16" customWidth="1"/>
    <col min="10" max="10" width="38.25" style="16" customWidth="1"/>
    <col min="11" max="11" width="24.5" style="16" customWidth="1"/>
    <col min="12" max="12" width="14.5" style="16" customWidth="1"/>
    <col min="13" max="14" width="17.5" style="16" customWidth="1"/>
    <col min="15" max="15" width="42.875" style="16" customWidth="1"/>
    <col min="16" max="16" width="2.875" style="16" customWidth="1"/>
    <col min="17" max="17" width="9" style="16"/>
    <col min="18" max="18" width="91" style="16" customWidth="1"/>
    <col min="19" max="16384" width="9" style="16"/>
  </cols>
  <sheetData>
    <row r="2" spans="1:18" ht="42" customHeight="1">
      <c r="B2" s="131" t="s">
        <v>66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93"/>
    </row>
    <row r="3" spans="1:18" ht="15.7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8" ht="26.25" customHeight="1">
      <c r="B4" s="128" t="s">
        <v>40</v>
      </c>
      <c r="C4" s="129"/>
      <c r="D4" s="116" t="str">
        <f>IF(CSV!A1="","",CSV!A1)</f>
        <v/>
      </c>
      <c r="E4" s="116"/>
      <c r="F4" s="116"/>
      <c r="G4" s="117"/>
      <c r="H4" s="80" t="s">
        <v>63</v>
      </c>
      <c r="I4" s="81" t="str">
        <f>IF(CSV!A3="","",IF(CSV!A3=1,"男","女"))</f>
        <v/>
      </c>
      <c r="J4" s="110" t="s">
        <v>60</v>
      </c>
      <c r="K4" s="111" t="str">
        <f ca="1">IF(D5="","",DATEDIF(D5,TODAY(),"Y")&amp;"歳")</f>
        <v/>
      </c>
      <c r="L4" s="122">
        <f ca="1">TODAY()</f>
        <v>43472</v>
      </c>
      <c r="M4" s="123"/>
      <c r="N4" s="124"/>
      <c r="O4" s="121"/>
      <c r="P4" s="86"/>
    </row>
    <row r="5" spans="1:18" ht="26.25" customHeight="1">
      <c r="B5" s="128" t="s">
        <v>41</v>
      </c>
      <c r="C5" s="129"/>
      <c r="D5" s="118" t="str">
        <f>IF(CSV!A1="","",CSV!A2)</f>
        <v/>
      </c>
      <c r="E5" s="118"/>
      <c r="F5" s="118"/>
      <c r="G5" s="119"/>
      <c r="H5" s="80" t="s">
        <v>64</v>
      </c>
      <c r="I5" s="81" t="str">
        <f>IF(CSV!A1="","",CSV!A4)</f>
        <v/>
      </c>
      <c r="J5" s="110"/>
      <c r="K5" s="111"/>
      <c r="L5" s="125"/>
      <c r="M5" s="126"/>
      <c r="N5" s="127"/>
      <c r="O5" s="121"/>
      <c r="P5" s="86"/>
    </row>
    <row r="6" spans="1:18" ht="26.25" customHeight="1">
      <c r="B6" s="130" t="s">
        <v>43</v>
      </c>
      <c r="C6" s="130"/>
      <c r="D6" s="130"/>
      <c r="E6" s="130"/>
      <c r="F6" s="130"/>
      <c r="G6" s="130"/>
      <c r="H6" s="109" t="str">
        <f>IF(CSV!A1="","",CSV!A5)</f>
        <v/>
      </c>
      <c r="I6" s="109"/>
      <c r="J6" s="55" t="s">
        <v>44</v>
      </c>
      <c r="K6" s="109" t="str">
        <f>IF(CSV!A1="","",CSV!A6)</f>
        <v/>
      </c>
      <c r="L6" s="120"/>
      <c r="M6" s="121" t="str">
        <f>IF(CSV!A5="","",CSV!E1&amp;"日間")</f>
        <v/>
      </c>
      <c r="N6" s="121"/>
      <c r="O6" s="121"/>
      <c r="P6" s="86"/>
    </row>
    <row r="7" spans="1:18" ht="26.25" customHeight="1">
      <c r="C7" s="75"/>
      <c r="D7" s="75"/>
      <c r="E7" s="75"/>
      <c r="F7" s="75"/>
      <c r="G7" s="75"/>
      <c r="H7" s="76"/>
      <c r="I7" s="76"/>
      <c r="J7" s="77"/>
      <c r="K7" s="76"/>
      <c r="L7" s="76"/>
      <c r="P7" s="86"/>
    </row>
    <row r="8" spans="1:18" ht="26.25" customHeight="1">
      <c r="B8" s="22" t="s">
        <v>0</v>
      </c>
      <c r="C8" s="22" t="s">
        <v>1</v>
      </c>
      <c r="D8" s="22" t="s">
        <v>2</v>
      </c>
      <c r="E8" s="22"/>
      <c r="F8" s="22"/>
      <c r="G8" s="22"/>
      <c r="H8" s="112" t="s">
        <v>9</v>
      </c>
      <c r="I8" s="113"/>
      <c r="J8" s="22" t="s">
        <v>8</v>
      </c>
      <c r="K8" s="22" t="s">
        <v>13</v>
      </c>
      <c r="L8" s="22" t="s">
        <v>14</v>
      </c>
      <c r="M8" s="22" t="s">
        <v>3</v>
      </c>
      <c r="N8" s="22" t="s">
        <v>4</v>
      </c>
      <c r="O8" s="22" t="s">
        <v>5</v>
      </c>
      <c r="P8" s="87"/>
    </row>
    <row r="9" spans="1:18" ht="26.25" customHeight="1">
      <c r="B9" s="23">
        <v>1</v>
      </c>
      <c r="C9" s="34" t="str">
        <f>IF(CSV!A8="","",CSV!A8)</f>
        <v/>
      </c>
      <c r="D9" s="35" t="str">
        <f>IF(リスト!C9="","",CSV!B8)</f>
        <v/>
      </c>
      <c r="E9" s="36" t="str">
        <f>IF(C9="","",CSV!D8)</f>
        <v/>
      </c>
      <c r="F9" s="36" t="str">
        <f>IF(C9="","",IF(CSV!F8="",0,1))</f>
        <v/>
      </c>
      <c r="G9" s="36" t="str">
        <f>IF(C9="","",IF(E9&lt;&gt;0,E9,IF(AND(E9=0,F9=0),0,-1)))</f>
        <v/>
      </c>
      <c r="H9" s="114" t="str">
        <f t="shared" ref="H9:H39" si="0">IF(C9="","",IF(G9=0,H$45,IF(G9=-1,H$46,H$47)))</f>
        <v/>
      </c>
      <c r="I9" s="115"/>
      <c r="J9" s="36" t="str">
        <f t="shared" ref="J9:J39" si="1">IF(C9="","",IF(G9&lt;=0,"",IF(G9=1,J$45,J$46)))</f>
        <v/>
      </c>
      <c r="K9" s="35" t="str">
        <f>IF(C9="","",IF($G9=0,"",IF($G9=-1,CSV!F8,CSV!C8)))</f>
        <v/>
      </c>
      <c r="L9" s="48" t="str">
        <f>IF(C9="","",IF($G9&lt;=0,"",CSV!E8))</f>
        <v/>
      </c>
      <c r="M9" s="35" t="str">
        <f>IF(C9="","",CSV!G8)</f>
        <v/>
      </c>
      <c r="N9" s="49" t="str">
        <f>IF(C9="","",IF(CSV!H8=0,"",CSV!H8))</f>
        <v/>
      </c>
      <c r="O9" s="36" t="str">
        <f>IF(C9="","",IF(CSV!I8="","",CSV!I8))</f>
        <v/>
      </c>
      <c r="P9" s="88"/>
      <c r="R9" s="16" t="s">
        <v>10</v>
      </c>
    </row>
    <row r="10" spans="1:18" ht="26.25" customHeight="1">
      <c r="B10" s="24">
        <v>2</v>
      </c>
      <c r="C10" s="37" t="str">
        <f>IF(CSV!A9="","",CSV!A9)</f>
        <v/>
      </c>
      <c r="D10" s="38" t="str">
        <f>IF(リスト!C10="","",CSV!B9)</f>
        <v/>
      </c>
      <c r="E10" s="39" t="str">
        <f>IF(C10="","",CSV!D9)</f>
        <v/>
      </c>
      <c r="F10" s="39" t="str">
        <f>IF(C10="","",IF(CSV!F9="",0,1))</f>
        <v/>
      </c>
      <c r="G10" s="39" t="str">
        <f t="shared" ref="G10:G39" si="2">IF(C10="","",IF(E10&lt;&gt;0,E10,IF(AND(E10=0,F10=0),0,-1)))</f>
        <v/>
      </c>
      <c r="H10" s="105" t="str">
        <f t="shared" si="0"/>
        <v/>
      </c>
      <c r="I10" s="106"/>
      <c r="J10" s="39" t="str">
        <f t="shared" si="1"/>
        <v/>
      </c>
      <c r="K10" s="38" t="str">
        <f>IF(C10="","",IF($G10=0,"",IF($G10=-1,CSV!F9,CSV!C9)))</f>
        <v/>
      </c>
      <c r="L10" s="50" t="str">
        <f>IF(C10="","",IF($G10&lt;=0,"",CSV!E9))</f>
        <v/>
      </c>
      <c r="M10" s="38" t="str">
        <f>IF(C10="","",CSV!G9)</f>
        <v/>
      </c>
      <c r="N10" s="51" t="str">
        <f>IF(C10="","",IF(CSV!H9=0,"",CSV!H9))</f>
        <v/>
      </c>
      <c r="O10" s="39" t="str">
        <f>IF(C10="","",IF(CSV!I9="","",CSV!I9))</f>
        <v/>
      </c>
      <c r="P10" s="88"/>
      <c r="R10" s="16" t="s">
        <v>11</v>
      </c>
    </row>
    <row r="11" spans="1:18" ht="26.25" customHeight="1">
      <c r="B11" s="24">
        <v>3</v>
      </c>
      <c r="C11" s="37" t="str">
        <f>IF(CSV!A10="","",CSV!A10)</f>
        <v/>
      </c>
      <c r="D11" s="38" t="str">
        <f>IF(リスト!C11="","",CSV!B10)</f>
        <v/>
      </c>
      <c r="E11" s="39" t="str">
        <f>IF(C11="","",CSV!D10)</f>
        <v/>
      </c>
      <c r="F11" s="39" t="str">
        <f>IF(C11="","",IF(CSV!F10="",0,1))</f>
        <v/>
      </c>
      <c r="G11" s="39" t="str">
        <f t="shared" si="2"/>
        <v/>
      </c>
      <c r="H11" s="105" t="str">
        <f t="shared" si="0"/>
        <v/>
      </c>
      <c r="I11" s="106"/>
      <c r="J11" s="39" t="str">
        <f t="shared" si="1"/>
        <v/>
      </c>
      <c r="K11" s="38" t="str">
        <f>IF(C11="","",IF($G11=0,"",IF($G11=-1,CSV!F10,CSV!C10)))</f>
        <v/>
      </c>
      <c r="L11" s="50" t="str">
        <f>IF(C11="","",IF($G11&lt;=0,"",CSV!E10))</f>
        <v/>
      </c>
      <c r="M11" s="38" t="str">
        <f>IF(C11="","",CSV!G10)</f>
        <v/>
      </c>
      <c r="N11" s="51" t="str">
        <f>IF(C11="","",IF(CSV!H10=0,"",CSV!H10))</f>
        <v/>
      </c>
      <c r="O11" s="39" t="str">
        <f>IF(C11="","",IF(CSV!I10="","",CSV!I10))</f>
        <v/>
      </c>
      <c r="P11" s="88"/>
      <c r="R11" s="16" t="s">
        <v>12</v>
      </c>
    </row>
    <row r="12" spans="1:18" ht="26.25" customHeight="1">
      <c r="B12" s="24">
        <v>4</v>
      </c>
      <c r="C12" s="37" t="str">
        <f>IF(CSV!A11="","",CSV!A11)</f>
        <v/>
      </c>
      <c r="D12" s="38" t="str">
        <f>IF(リスト!C12="","",CSV!B11)</f>
        <v/>
      </c>
      <c r="E12" s="39" t="str">
        <f>IF(C12="","",CSV!D11)</f>
        <v/>
      </c>
      <c r="F12" s="39" t="str">
        <f>IF(C12="","",IF(CSV!F11="",0,1))</f>
        <v/>
      </c>
      <c r="G12" s="39" t="str">
        <f t="shared" si="2"/>
        <v/>
      </c>
      <c r="H12" s="105" t="str">
        <f t="shared" si="0"/>
        <v/>
      </c>
      <c r="I12" s="106"/>
      <c r="J12" s="39" t="str">
        <f t="shared" si="1"/>
        <v/>
      </c>
      <c r="K12" s="38" t="str">
        <f>IF(C12="","",IF($G12=0,"",IF($G12=-1,CSV!F11,CSV!C11)))</f>
        <v/>
      </c>
      <c r="L12" s="50" t="str">
        <f>IF(C12="","",IF($G12&lt;=0,"",CSV!E11))</f>
        <v/>
      </c>
      <c r="M12" s="38" t="str">
        <f>IF(C12="","",CSV!G11)</f>
        <v/>
      </c>
      <c r="N12" s="51" t="str">
        <f>IF(C12="","",IF(CSV!H11=0,"",CSV!H11))</f>
        <v/>
      </c>
      <c r="O12" s="39" t="str">
        <f>IF(C12="","",IF(CSV!I11="","",CSV!I11))</f>
        <v/>
      </c>
      <c r="P12" s="88"/>
    </row>
    <row r="13" spans="1:18" ht="26.25" customHeight="1">
      <c r="B13" s="24">
        <v>5</v>
      </c>
      <c r="C13" s="37" t="str">
        <f>IF(CSV!A12="","",CSV!A12)</f>
        <v/>
      </c>
      <c r="D13" s="38" t="str">
        <f>IF(リスト!C13="","",CSV!B12)</f>
        <v/>
      </c>
      <c r="E13" s="39" t="str">
        <f>IF(C13="","",CSV!D12)</f>
        <v/>
      </c>
      <c r="F13" s="39" t="str">
        <f>IF(C13="","",IF(CSV!F12="",0,1))</f>
        <v/>
      </c>
      <c r="G13" s="39" t="str">
        <f t="shared" si="2"/>
        <v/>
      </c>
      <c r="H13" s="105" t="str">
        <f t="shared" si="0"/>
        <v/>
      </c>
      <c r="I13" s="106"/>
      <c r="J13" s="39" t="str">
        <f t="shared" si="1"/>
        <v/>
      </c>
      <c r="K13" s="38" t="str">
        <f>IF(C13="","",IF($G13=0,"",IF($G13=-1,CSV!F12,CSV!C12)))</f>
        <v/>
      </c>
      <c r="L13" s="50" t="str">
        <f>IF(C13="","",IF($G13&lt;=0,"",CSV!E12))</f>
        <v/>
      </c>
      <c r="M13" s="38" t="str">
        <f>IF(C13="","",CSV!G12)</f>
        <v/>
      </c>
      <c r="N13" s="51" t="str">
        <f>IF(C13="","",IF(CSV!H12=0,"",CSV!H12))</f>
        <v/>
      </c>
      <c r="O13" s="39" t="str">
        <f>IF(C13="","",IF(CSV!I12="","",CSV!I12))</f>
        <v/>
      </c>
      <c r="P13" s="88"/>
      <c r="R13" s="16" t="s">
        <v>22</v>
      </c>
    </row>
    <row r="14" spans="1:18" ht="26.25" customHeight="1">
      <c r="B14" s="24">
        <v>6</v>
      </c>
      <c r="C14" s="37" t="str">
        <f>IF(CSV!A13="","",CSV!A13)</f>
        <v/>
      </c>
      <c r="D14" s="38" t="str">
        <f>IF(リスト!C14="","",CSV!B13)</f>
        <v/>
      </c>
      <c r="E14" s="39" t="str">
        <f>IF(C14="","",CSV!D13)</f>
        <v/>
      </c>
      <c r="F14" s="39" t="str">
        <f>IF(C14="","",IF(CSV!F13="",0,1))</f>
        <v/>
      </c>
      <c r="G14" s="39" t="str">
        <f t="shared" si="2"/>
        <v/>
      </c>
      <c r="H14" s="105" t="str">
        <f t="shared" si="0"/>
        <v/>
      </c>
      <c r="I14" s="106"/>
      <c r="J14" s="39" t="str">
        <f t="shared" si="1"/>
        <v/>
      </c>
      <c r="K14" s="38" t="str">
        <f>IF(C14="","",IF($G14=0,"",IF($G14=-1,CSV!F13,CSV!C13)))</f>
        <v/>
      </c>
      <c r="L14" s="50" t="str">
        <f>IF(C14="","",IF($G14&lt;=0,"",CSV!E13))</f>
        <v/>
      </c>
      <c r="M14" s="38" t="str">
        <f>IF(C14="","",CSV!G13)</f>
        <v/>
      </c>
      <c r="N14" s="51" t="str">
        <f>IF(C14="","",IF(CSV!H13=0,"",CSV!H13))</f>
        <v/>
      </c>
      <c r="O14" s="39" t="str">
        <f>IF(C14="","",IF(CSV!I13="","",CSV!I13))</f>
        <v/>
      </c>
      <c r="P14" s="88"/>
      <c r="R14" s="16" t="s">
        <v>23</v>
      </c>
    </row>
    <row r="15" spans="1:18" ht="26.25" customHeight="1">
      <c r="B15" s="24">
        <v>7</v>
      </c>
      <c r="C15" s="37" t="str">
        <f>IF(CSV!A14="","",CSV!A14)</f>
        <v/>
      </c>
      <c r="D15" s="38" t="str">
        <f>IF(リスト!C15="","",CSV!B14)</f>
        <v/>
      </c>
      <c r="E15" s="39" t="str">
        <f>IF(C15="","",CSV!D14)</f>
        <v/>
      </c>
      <c r="F15" s="39" t="str">
        <f>IF(C15="","",IF(CSV!F14="",0,1))</f>
        <v/>
      </c>
      <c r="G15" s="39" t="str">
        <f t="shared" si="2"/>
        <v/>
      </c>
      <c r="H15" s="105" t="str">
        <f t="shared" si="0"/>
        <v/>
      </c>
      <c r="I15" s="106"/>
      <c r="J15" s="39" t="str">
        <f t="shared" si="1"/>
        <v/>
      </c>
      <c r="K15" s="38" t="str">
        <f>IF(C15="","",IF($G15=0,"",IF($G15=-1,CSV!F14,CSV!C14)))</f>
        <v/>
      </c>
      <c r="L15" s="50" t="str">
        <f>IF(C15="","",IF($G15&lt;=0,"",CSV!E14))</f>
        <v/>
      </c>
      <c r="M15" s="38" t="str">
        <f>IF(C15="","",CSV!G14)</f>
        <v/>
      </c>
      <c r="N15" s="51" t="str">
        <f>IF(C15="","",IF(CSV!H14=0,"",CSV!H14))</f>
        <v/>
      </c>
      <c r="O15" s="39" t="str">
        <f>IF(C15="","",IF(CSV!I14="","",CSV!I14))</f>
        <v/>
      </c>
      <c r="P15" s="88"/>
    </row>
    <row r="16" spans="1:18" ht="26.25" customHeight="1">
      <c r="B16" s="24">
        <v>8</v>
      </c>
      <c r="C16" s="37" t="str">
        <f>IF(CSV!A15="","",CSV!A15)</f>
        <v/>
      </c>
      <c r="D16" s="38" t="str">
        <f>IF(リスト!C16="","",CSV!B15)</f>
        <v/>
      </c>
      <c r="E16" s="39" t="str">
        <f>IF(C16="","",CSV!D15)</f>
        <v/>
      </c>
      <c r="F16" s="39" t="str">
        <f>IF(C16="","",IF(CSV!F15="",0,1))</f>
        <v/>
      </c>
      <c r="G16" s="39" t="str">
        <f t="shared" si="2"/>
        <v/>
      </c>
      <c r="H16" s="105" t="str">
        <f t="shared" si="0"/>
        <v/>
      </c>
      <c r="I16" s="106"/>
      <c r="J16" s="39" t="str">
        <f t="shared" si="1"/>
        <v/>
      </c>
      <c r="K16" s="38" t="str">
        <f>IF(C16="","",IF($G16=0,"",IF($G16=-1,CSV!F15,CSV!C15)))</f>
        <v/>
      </c>
      <c r="L16" s="50" t="str">
        <f>IF(C16="","",IF($G16&lt;=0,"",CSV!E15))</f>
        <v/>
      </c>
      <c r="M16" s="38" t="str">
        <f>IF(C16="","",CSV!G15)</f>
        <v/>
      </c>
      <c r="N16" s="51" t="str">
        <f>IF(C16="","",IF(CSV!H15=0,"",CSV!H15))</f>
        <v/>
      </c>
      <c r="O16" s="39" t="str">
        <f>IF(C16="","",IF(CSV!I15="","",CSV!I15))</f>
        <v/>
      </c>
      <c r="P16" s="88"/>
    </row>
    <row r="17" spans="2:16" ht="26.25" customHeight="1">
      <c r="B17" s="24">
        <v>9</v>
      </c>
      <c r="C17" s="37" t="str">
        <f>IF(CSV!A16="","",CSV!A16)</f>
        <v/>
      </c>
      <c r="D17" s="38" t="str">
        <f>IF(リスト!C17="","",CSV!B16)</f>
        <v/>
      </c>
      <c r="E17" s="39" t="str">
        <f>IF(C17="","",CSV!D16)</f>
        <v/>
      </c>
      <c r="F17" s="39" t="str">
        <f>IF(C17="","",IF(CSV!F16="",0,1))</f>
        <v/>
      </c>
      <c r="G17" s="39" t="str">
        <f t="shared" si="2"/>
        <v/>
      </c>
      <c r="H17" s="105" t="str">
        <f t="shared" si="0"/>
        <v/>
      </c>
      <c r="I17" s="106"/>
      <c r="J17" s="39" t="str">
        <f t="shared" si="1"/>
        <v/>
      </c>
      <c r="K17" s="38" t="str">
        <f>IF(C17="","",IF($G17=0,"",IF($G17=-1,CSV!F16,CSV!C16)))</f>
        <v/>
      </c>
      <c r="L17" s="50" t="str">
        <f>IF(C17="","",IF($G17&lt;=0,"",CSV!E16))</f>
        <v/>
      </c>
      <c r="M17" s="38" t="str">
        <f>IF(C17="","",CSV!G16)</f>
        <v/>
      </c>
      <c r="N17" s="51" t="str">
        <f>IF(C17="","",IF(CSV!H16=0,"",CSV!H16))</f>
        <v/>
      </c>
      <c r="O17" s="39" t="str">
        <f>IF(C17="","",IF(CSV!I16="","",CSV!I16))</f>
        <v/>
      </c>
      <c r="P17" s="88"/>
    </row>
    <row r="18" spans="2:16" ht="26.25" customHeight="1">
      <c r="B18" s="24">
        <v>10</v>
      </c>
      <c r="C18" s="37" t="str">
        <f>IF(CSV!A17="","",CSV!A17)</f>
        <v/>
      </c>
      <c r="D18" s="38" t="str">
        <f>IF(リスト!C18="","",CSV!B17)</f>
        <v/>
      </c>
      <c r="E18" s="39" t="str">
        <f>IF(C18="","",CSV!D17)</f>
        <v/>
      </c>
      <c r="F18" s="39" t="str">
        <f>IF(C18="","",IF(CSV!F17="",0,1))</f>
        <v/>
      </c>
      <c r="G18" s="39" t="str">
        <f t="shared" si="2"/>
        <v/>
      </c>
      <c r="H18" s="105" t="str">
        <f t="shared" si="0"/>
        <v/>
      </c>
      <c r="I18" s="106"/>
      <c r="J18" s="39" t="str">
        <f t="shared" si="1"/>
        <v/>
      </c>
      <c r="K18" s="38" t="str">
        <f>IF(C18="","",IF($G18=0,"",IF($G18=-1,CSV!F17,CSV!C17)))</f>
        <v/>
      </c>
      <c r="L18" s="50" t="str">
        <f>IF(C18="","",IF($G18&lt;=0,"",CSV!E17))</f>
        <v/>
      </c>
      <c r="M18" s="38" t="str">
        <f>IF(C18="","",CSV!G17)</f>
        <v/>
      </c>
      <c r="N18" s="51" t="str">
        <f>IF(C18="","",IF(CSV!H17=0,"",CSV!H17))</f>
        <v/>
      </c>
      <c r="O18" s="39" t="str">
        <f>IF(C18="","",IF(CSV!I17="","",CSV!I17))</f>
        <v/>
      </c>
      <c r="P18" s="88"/>
    </row>
    <row r="19" spans="2:16" ht="26.25" customHeight="1">
      <c r="B19" s="24">
        <v>11</v>
      </c>
      <c r="C19" s="37" t="str">
        <f>IF(CSV!A18="","",CSV!A18)</f>
        <v/>
      </c>
      <c r="D19" s="38" t="str">
        <f>IF(リスト!C19="","",CSV!B18)</f>
        <v/>
      </c>
      <c r="E19" s="39" t="str">
        <f>IF(C19="","",CSV!D18)</f>
        <v/>
      </c>
      <c r="F19" s="39" t="str">
        <f>IF(C19="","",IF(CSV!F18="",0,1))</f>
        <v/>
      </c>
      <c r="G19" s="39" t="str">
        <f t="shared" si="2"/>
        <v/>
      </c>
      <c r="H19" s="105" t="str">
        <f t="shared" si="0"/>
        <v/>
      </c>
      <c r="I19" s="106"/>
      <c r="J19" s="39" t="str">
        <f t="shared" si="1"/>
        <v/>
      </c>
      <c r="K19" s="38" t="str">
        <f>IF(C19="","",IF($G19=0,"",IF($G19=-1,CSV!F18,CSV!C18)))</f>
        <v/>
      </c>
      <c r="L19" s="50" t="str">
        <f>IF(C19="","",IF($G19&lt;=0,"",CSV!E18))</f>
        <v/>
      </c>
      <c r="M19" s="38" t="str">
        <f>IF(C19="","",CSV!G18)</f>
        <v/>
      </c>
      <c r="N19" s="51" t="str">
        <f>IF(C19="","",IF(CSV!H18=0,"",CSV!H18))</f>
        <v/>
      </c>
      <c r="O19" s="39" t="str">
        <f>IF(C19="","",IF(CSV!I18="","",CSV!I18))</f>
        <v/>
      </c>
      <c r="P19" s="88"/>
    </row>
    <row r="20" spans="2:16" ht="26.25" customHeight="1">
      <c r="B20" s="24">
        <v>12</v>
      </c>
      <c r="C20" s="37" t="str">
        <f>IF(CSV!A19="","",CSV!A19)</f>
        <v/>
      </c>
      <c r="D20" s="38" t="str">
        <f>IF(リスト!C20="","",CSV!B19)</f>
        <v/>
      </c>
      <c r="E20" s="39" t="str">
        <f>IF(C20="","",CSV!D19)</f>
        <v/>
      </c>
      <c r="F20" s="39" t="str">
        <f>IF(C20="","",IF(CSV!F19="",0,1))</f>
        <v/>
      </c>
      <c r="G20" s="39" t="str">
        <f t="shared" si="2"/>
        <v/>
      </c>
      <c r="H20" s="105" t="str">
        <f t="shared" si="0"/>
        <v/>
      </c>
      <c r="I20" s="106"/>
      <c r="J20" s="39" t="str">
        <f t="shared" si="1"/>
        <v/>
      </c>
      <c r="K20" s="38" t="str">
        <f>IF(C20="","",IF($G20=0,"",IF($G20=-1,CSV!F19,CSV!C19)))</f>
        <v/>
      </c>
      <c r="L20" s="50" t="str">
        <f>IF(C20="","",IF($G20&lt;=0,"",CSV!E19))</f>
        <v/>
      </c>
      <c r="M20" s="38" t="str">
        <f>IF(C20="","",CSV!G19)</f>
        <v/>
      </c>
      <c r="N20" s="51" t="str">
        <f>IF(C20="","",IF(CSV!H19=0,"",CSV!H19))</f>
        <v/>
      </c>
      <c r="O20" s="39" t="str">
        <f>IF(C20="","",IF(CSV!I19="","",CSV!I19))</f>
        <v/>
      </c>
      <c r="P20" s="88"/>
    </row>
    <row r="21" spans="2:16" ht="26.25" customHeight="1">
      <c r="B21" s="24">
        <v>13</v>
      </c>
      <c r="C21" s="37" t="str">
        <f>IF(CSV!A20="","",CSV!A20)</f>
        <v/>
      </c>
      <c r="D21" s="38" t="str">
        <f>IF(リスト!C21="","",CSV!B20)</f>
        <v/>
      </c>
      <c r="E21" s="39" t="str">
        <f>IF(C21="","",CSV!D20)</f>
        <v/>
      </c>
      <c r="F21" s="39" t="str">
        <f>IF(C21="","",IF(CSV!F20="",0,1))</f>
        <v/>
      </c>
      <c r="G21" s="39" t="str">
        <f t="shared" si="2"/>
        <v/>
      </c>
      <c r="H21" s="105" t="str">
        <f t="shared" si="0"/>
        <v/>
      </c>
      <c r="I21" s="106"/>
      <c r="J21" s="39" t="str">
        <f t="shared" si="1"/>
        <v/>
      </c>
      <c r="K21" s="38" t="str">
        <f>IF(C21="","",IF($G21=0,"",IF($G21=-1,CSV!F20,CSV!C20)))</f>
        <v/>
      </c>
      <c r="L21" s="50" t="str">
        <f>IF(C21="","",IF($G21&lt;=0,"",CSV!E20))</f>
        <v/>
      </c>
      <c r="M21" s="38" t="str">
        <f>IF(C21="","",CSV!G20)</f>
        <v/>
      </c>
      <c r="N21" s="51" t="str">
        <f>IF(C21="","",IF(CSV!H20=0,"",CSV!H20))</f>
        <v/>
      </c>
      <c r="O21" s="39" t="str">
        <f>IF(C21="","",IF(CSV!I20="","",CSV!I20))</f>
        <v/>
      </c>
      <c r="P21" s="88"/>
    </row>
    <row r="22" spans="2:16" ht="26.25" customHeight="1">
      <c r="B22" s="24">
        <v>14</v>
      </c>
      <c r="C22" s="37" t="str">
        <f>IF(CSV!A21="","",CSV!A21)</f>
        <v/>
      </c>
      <c r="D22" s="38" t="str">
        <f>IF(リスト!C22="","",CSV!B21)</f>
        <v/>
      </c>
      <c r="E22" s="39" t="str">
        <f>IF(C22="","",CSV!D21)</f>
        <v/>
      </c>
      <c r="F22" s="39" t="str">
        <f>IF(C22="","",IF(CSV!F21="",0,1))</f>
        <v/>
      </c>
      <c r="G22" s="39" t="str">
        <f t="shared" si="2"/>
        <v/>
      </c>
      <c r="H22" s="105" t="str">
        <f t="shared" si="0"/>
        <v/>
      </c>
      <c r="I22" s="106"/>
      <c r="J22" s="39" t="str">
        <f t="shared" si="1"/>
        <v/>
      </c>
      <c r="K22" s="38" t="str">
        <f>IF(C22="","",IF($G22=0,"",IF($G22=-1,CSV!F21,CSV!C21)))</f>
        <v/>
      </c>
      <c r="L22" s="50" t="str">
        <f>IF(C22="","",IF($G22&lt;=0,"",CSV!E21))</f>
        <v/>
      </c>
      <c r="M22" s="38" t="str">
        <f>IF(C22="","",CSV!G21)</f>
        <v/>
      </c>
      <c r="N22" s="51" t="str">
        <f>IF(C22="","",IF(CSV!H21=0,"",CSV!H21))</f>
        <v/>
      </c>
      <c r="O22" s="39" t="str">
        <f>IF(C22="","",IF(CSV!I21="","",CSV!I21))</f>
        <v/>
      </c>
      <c r="P22" s="88"/>
    </row>
    <row r="23" spans="2:16" ht="26.25" customHeight="1">
      <c r="B23" s="24">
        <v>15</v>
      </c>
      <c r="C23" s="37" t="str">
        <f>IF(CSV!A22="","",CSV!A22)</f>
        <v/>
      </c>
      <c r="D23" s="38" t="str">
        <f>IF(リスト!C23="","",CSV!B22)</f>
        <v/>
      </c>
      <c r="E23" s="39" t="str">
        <f>IF(C23="","",CSV!D22)</f>
        <v/>
      </c>
      <c r="F23" s="39" t="str">
        <f>IF(C23="","",IF(CSV!F22="",0,1))</f>
        <v/>
      </c>
      <c r="G23" s="39" t="str">
        <f t="shared" si="2"/>
        <v/>
      </c>
      <c r="H23" s="105" t="str">
        <f t="shared" si="0"/>
        <v/>
      </c>
      <c r="I23" s="106"/>
      <c r="J23" s="39" t="str">
        <f t="shared" si="1"/>
        <v/>
      </c>
      <c r="K23" s="38" t="str">
        <f>IF(C23="","",IF($G23=0,"",IF($G23=-1,CSV!F22,CSV!C22)))</f>
        <v/>
      </c>
      <c r="L23" s="50" t="str">
        <f>IF(C23="","",IF($G23&lt;=0,"",CSV!E22))</f>
        <v/>
      </c>
      <c r="M23" s="38" t="str">
        <f>IF(C23="","",CSV!G22)</f>
        <v/>
      </c>
      <c r="N23" s="51" t="str">
        <f>IF(C23="","",IF(CSV!H22=0,"",CSV!H22))</f>
        <v/>
      </c>
      <c r="O23" s="39" t="str">
        <f>IF(C23="","",IF(CSV!I22="","",CSV!I22))</f>
        <v/>
      </c>
      <c r="P23" s="88"/>
    </row>
    <row r="24" spans="2:16" ht="26.25" customHeight="1">
      <c r="B24" s="24">
        <v>16</v>
      </c>
      <c r="C24" s="37" t="str">
        <f>IF(CSV!A23="","",CSV!A23)</f>
        <v/>
      </c>
      <c r="D24" s="38" t="str">
        <f>IF(リスト!C24="","",CSV!B23)</f>
        <v/>
      </c>
      <c r="E24" s="39" t="str">
        <f>IF(C24="","",CSV!D23)</f>
        <v/>
      </c>
      <c r="F24" s="39" t="str">
        <f>IF(C24="","",IF(CSV!F23="",0,1))</f>
        <v/>
      </c>
      <c r="G24" s="39" t="str">
        <f t="shared" si="2"/>
        <v/>
      </c>
      <c r="H24" s="105" t="str">
        <f t="shared" si="0"/>
        <v/>
      </c>
      <c r="I24" s="106"/>
      <c r="J24" s="39" t="str">
        <f t="shared" si="1"/>
        <v/>
      </c>
      <c r="K24" s="38" t="str">
        <f>IF(C24="","",IF($G24=0,"",IF($G24=-1,CSV!F23,CSV!C23)))</f>
        <v/>
      </c>
      <c r="L24" s="50" t="str">
        <f>IF(C24="","",IF($G24&lt;=0,"",CSV!E23))</f>
        <v/>
      </c>
      <c r="M24" s="38" t="str">
        <f>IF(C24="","",CSV!G23)</f>
        <v/>
      </c>
      <c r="N24" s="51" t="str">
        <f>IF(C24="","",IF(CSV!H23=0,"",CSV!H23))</f>
        <v/>
      </c>
      <c r="O24" s="39" t="str">
        <f>IF(C24="","",IF(CSV!I23="","",CSV!I23))</f>
        <v/>
      </c>
      <c r="P24" s="88"/>
    </row>
    <row r="25" spans="2:16" ht="26.25" customHeight="1">
      <c r="B25" s="24">
        <v>17</v>
      </c>
      <c r="C25" s="37" t="str">
        <f>IF(CSV!A24="","",CSV!A24)</f>
        <v/>
      </c>
      <c r="D25" s="38" t="str">
        <f>IF(リスト!C25="","",CSV!B24)</f>
        <v/>
      </c>
      <c r="E25" s="39" t="str">
        <f>IF(C25="","",CSV!D24)</f>
        <v/>
      </c>
      <c r="F25" s="39" t="str">
        <f>IF(C25="","",IF(CSV!F24="",0,1))</f>
        <v/>
      </c>
      <c r="G25" s="39" t="str">
        <f t="shared" si="2"/>
        <v/>
      </c>
      <c r="H25" s="105" t="str">
        <f t="shared" si="0"/>
        <v/>
      </c>
      <c r="I25" s="106"/>
      <c r="J25" s="39" t="str">
        <f t="shared" si="1"/>
        <v/>
      </c>
      <c r="K25" s="38" t="str">
        <f>IF(C25="","",IF($G25=0,"",IF($G25=-1,CSV!F24,CSV!C24)))</f>
        <v/>
      </c>
      <c r="L25" s="50" t="str">
        <f>IF(C25="","",IF($G25&lt;=0,"",CSV!E24))</f>
        <v/>
      </c>
      <c r="M25" s="38" t="str">
        <f>IF(C25="","",CSV!G24)</f>
        <v/>
      </c>
      <c r="N25" s="51" t="str">
        <f>IF(C25="","",IF(CSV!H24=0,"",CSV!H24))</f>
        <v/>
      </c>
      <c r="O25" s="39" t="str">
        <f>IF(C25="","",IF(CSV!I24="","",CSV!I24))</f>
        <v/>
      </c>
      <c r="P25" s="88"/>
    </row>
    <row r="26" spans="2:16" ht="26.25" customHeight="1">
      <c r="B26" s="24">
        <v>18</v>
      </c>
      <c r="C26" s="37" t="str">
        <f>IF(CSV!A25="","",CSV!A25)</f>
        <v/>
      </c>
      <c r="D26" s="38" t="str">
        <f>IF(リスト!C26="","",CSV!B25)</f>
        <v/>
      </c>
      <c r="E26" s="39" t="str">
        <f>IF(C26="","",CSV!D25)</f>
        <v/>
      </c>
      <c r="F26" s="39" t="str">
        <f>IF(C26="","",IF(CSV!F25="",0,1))</f>
        <v/>
      </c>
      <c r="G26" s="39" t="str">
        <f t="shared" si="2"/>
        <v/>
      </c>
      <c r="H26" s="105" t="str">
        <f t="shared" si="0"/>
        <v/>
      </c>
      <c r="I26" s="106"/>
      <c r="J26" s="39" t="str">
        <f t="shared" si="1"/>
        <v/>
      </c>
      <c r="K26" s="38" t="str">
        <f>IF(C26="","",IF($G26=0,"",IF($G26=-1,CSV!F25,CSV!C25)))</f>
        <v/>
      </c>
      <c r="L26" s="50" t="str">
        <f>IF(C26="","",IF($G26&lt;=0,"",CSV!E25))</f>
        <v/>
      </c>
      <c r="M26" s="38" t="str">
        <f>IF(C26="","",CSV!G25)</f>
        <v/>
      </c>
      <c r="N26" s="51" t="str">
        <f>IF(C26="","",IF(CSV!H25=0,"",CSV!H25))</f>
        <v/>
      </c>
      <c r="O26" s="39" t="str">
        <f>IF(C26="","",IF(CSV!I25="","",CSV!I25))</f>
        <v/>
      </c>
      <c r="P26" s="88"/>
    </row>
    <row r="27" spans="2:16" ht="26.25" customHeight="1">
      <c r="B27" s="24">
        <v>19</v>
      </c>
      <c r="C27" s="37" t="str">
        <f>IF(CSV!A26="","",CSV!A26)</f>
        <v/>
      </c>
      <c r="D27" s="38" t="str">
        <f>IF(リスト!C27="","",CSV!B26)</f>
        <v/>
      </c>
      <c r="E27" s="39" t="str">
        <f>IF(C27="","",CSV!D26)</f>
        <v/>
      </c>
      <c r="F27" s="39" t="str">
        <f>IF(C27="","",IF(CSV!F26="",0,1))</f>
        <v/>
      </c>
      <c r="G27" s="39" t="str">
        <f t="shared" si="2"/>
        <v/>
      </c>
      <c r="H27" s="105" t="str">
        <f t="shared" si="0"/>
        <v/>
      </c>
      <c r="I27" s="106"/>
      <c r="J27" s="39" t="str">
        <f t="shared" si="1"/>
        <v/>
      </c>
      <c r="K27" s="38" t="str">
        <f>IF(C27="","",IF($G27=0,"",IF($G27=-1,CSV!F26,CSV!C26)))</f>
        <v/>
      </c>
      <c r="L27" s="50" t="str">
        <f>IF(C27="","",IF($G27&lt;=0,"",CSV!E26))</f>
        <v/>
      </c>
      <c r="M27" s="38" t="str">
        <f>IF(C27="","",CSV!G26)</f>
        <v/>
      </c>
      <c r="N27" s="51" t="str">
        <f>IF(C27="","",IF(CSV!H26=0,"",CSV!H26))</f>
        <v/>
      </c>
      <c r="O27" s="39" t="str">
        <f>IF(C27="","",IF(CSV!I26="","",CSV!I26))</f>
        <v/>
      </c>
      <c r="P27" s="88"/>
    </row>
    <row r="28" spans="2:16" ht="26.25" customHeight="1">
      <c r="B28" s="24">
        <v>20</v>
      </c>
      <c r="C28" s="37" t="str">
        <f>IF(CSV!A27="","",CSV!A27)</f>
        <v/>
      </c>
      <c r="D28" s="38" t="str">
        <f>IF(リスト!C28="","",CSV!B27)</f>
        <v/>
      </c>
      <c r="E28" s="39" t="str">
        <f>IF(C28="","",CSV!D27)</f>
        <v/>
      </c>
      <c r="F28" s="39" t="str">
        <f>IF(C28="","",IF(CSV!F27="",0,1))</f>
        <v/>
      </c>
      <c r="G28" s="39" t="str">
        <f t="shared" si="2"/>
        <v/>
      </c>
      <c r="H28" s="105" t="str">
        <f t="shared" si="0"/>
        <v/>
      </c>
      <c r="I28" s="106"/>
      <c r="J28" s="39" t="str">
        <f t="shared" si="1"/>
        <v/>
      </c>
      <c r="K28" s="38" t="str">
        <f>IF(C28="","",IF($G28=0,"",IF($G28=-1,CSV!F27,CSV!C27)))</f>
        <v/>
      </c>
      <c r="L28" s="50" t="str">
        <f>IF(C28="","",IF($G28&lt;=0,"",CSV!E27))</f>
        <v/>
      </c>
      <c r="M28" s="38" t="str">
        <f>IF(C28="","",CSV!G27)</f>
        <v/>
      </c>
      <c r="N28" s="51" t="str">
        <f>IF(C28="","",IF(CSV!H27=0,"",CSV!H27))</f>
        <v/>
      </c>
      <c r="O28" s="39" t="str">
        <f>IF(C28="","",IF(CSV!I27="","",CSV!I27))</f>
        <v/>
      </c>
      <c r="P28" s="88"/>
    </row>
    <row r="29" spans="2:16" ht="26.25" customHeight="1">
      <c r="B29" s="24">
        <v>21</v>
      </c>
      <c r="C29" s="37" t="str">
        <f>IF(CSV!A28="","",CSV!A28)</f>
        <v/>
      </c>
      <c r="D29" s="38" t="str">
        <f>IF(リスト!C29="","",CSV!B28)</f>
        <v/>
      </c>
      <c r="E29" s="39" t="str">
        <f>IF(C29="","",CSV!D28)</f>
        <v/>
      </c>
      <c r="F29" s="39" t="str">
        <f>IF(C29="","",IF(CSV!F28="",0,1))</f>
        <v/>
      </c>
      <c r="G29" s="39" t="str">
        <f t="shared" si="2"/>
        <v/>
      </c>
      <c r="H29" s="105" t="str">
        <f t="shared" si="0"/>
        <v/>
      </c>
      <c r="I29" s="106"/>
      <c r="J29" s="39" t="str">
        <f t="shared" si="1"/>
        <v/>
      </c>
      <c r="K29" s="38" t="str">
        <f>IF(C29="","",IF($G29=0,"",IF($G29=-1,CSV!F28,CSV!C28)))</f>
        <v/>
      </c>
      <c r="L29" s="50" t="str">
        <f>IF(C29="","",IF($G29&lt;=0,"",CSV!E28))</f>
        <v/>
      </c>
      <c r="M29" s="38" t="str">
        <f>IF(C29="","",CSV!G28)</f>
        <v/>
      </c>
      <c r="N29" s="51" t="str">
        <f>IF(C29="","",IF(CSV!H28=0,"",CSV!H28))</f>
        <v/>
      </c>
      <c r="O29" s="39" t="str">
        <f>IF(C29="","",IF(CSV!I28="","",CSV!I28))</f>
        <v/>
      </c>
      <c r="P29" s="88"/>
    </row>
    <row r="30" spans="2:16" ht="26.25" customHeight="1">
      <c r="B30" s="24">
        <v>22</v>
      </c>
      <c r="C30" s="37" t="str">
        <f>IF(CSV!A29="","",CSV!A29)</f>
        <v/>
      </c>
      <c r="D30" s="38" t="str">
        <f>IF(リスト!C30="","",CSV!B29)</f>
        <v/>
      </c>
      <c r="E30" s="39" t="str">
        <f>IF(C30="","",CSV!D29)</f>
        <v/>
      </c>
      <c r="F30" s="39" t="str">
        <f>IF(C30="","",IF(CSV!F29="",0,1))</f>
        <v/>
      </c>
      <c r="G30" s="39" t="str">
        <f t="shared" si="2"/>
        <v/>
      </c>
      <c r="H30" s="105" t="str">
        <f t="shared" si="0"/>
        <v/>
      </c>
      <c r="I30" s="106"/>
      <c r="J30" s="39" t="str">
        <f t="shared" si="1"/>
        <v/>
      </c>
      <c r="K30" s="38" t="str">
        <f>IF(C30="","",IF($G30=0,"",IF($G30=-1,CSV!F29,CSV!C29)))</f>
        <v/>
      </c>
      <c r="L30" s="50" t="str">
        <f>IF(C30="","",IF($G30&lt;=0,"",CSV!E29))</f>
        <v/>
      </c>
      <c r="M30" s="38" t="str">
        <f>IF(C30="","",CSV!G29)</f>
        <v/>
      </c>
      <c r="N30" s="51" t="str">
        <f>IF(C30="","",IF(CSV!H29=0,"",CSV!H29))</f>
        <v/>
      </c>
      <c r="O30" s="39" t="str">
        <f>IF(C30="","",IF(CSV!I29="","",CSV!I29))</f>
        <v/>
      </c>
      <c r="P30" s="88"/>
    </row>
    <row r="31" spans="2:16" ht="26.25" customHeight="1">
      <c r="B31" s="24">
        <v>23</v>
      </c>
      <c r="C31" s="37" t="str">
        <f>IF(CSV!A30="","",CSV!A30)</f>
        <v/>
      </c>
      <c r="D31" s="38" t="str">
        <f>IF(リスト!C31="","",CSV!B30)</f>
        <v/>
      </c>
      <c r="E31" s="39" t="str">
        <f>IF(C31="","",CSV!D30)</f>
        <v/>
      </c>
      <c r="F31" s="39" t="str">
        <f>IF(C31="","",IF(CSV!F30="",0,1))</f>
        <v/>
      </c>
      <c r="G31" s="39" t="str">
        <f t="shared" si="2"/>
        <v/>
      </c>
      <c r="H31" s="105" t="str">
        <f t="shared" si="0"/>
        <v/>
      </c>
      <c r="I31" s="106"/>
      <c r="J31" s="39" t="str">
        <f t="shared" si="1"/>
        <v/>
      </c>
      <c r="K31" s="38" t="str">
        <f>IF(C31="","",IF($G31=0,"",IF($G31=-1,CSV!F30,CSV!C30)))</f>
        <v/>
      </c>
      <c r="L31" s="50" t="str">
        <f>IF(C31="","",IF($G31&lt;=0,"",CSV!E30))</f>
        <v/>
      </c>
      <c r="M31" s="38" t="str">
        <f>IF(C31="","",CSV!G30)</f>
        <v/>
      </c>
      <c r="N31" s="51" t="str">
        <f>IF(C31="","",IF(CSV!H30=0,"",CSV!H30))</f>
        <v/>
      </c>
      <c r="O31" s="39" t="str">
        <f>IF(C31="","",IF(CSV!I30="","",CSV!I30))</f>
        <v/>
      </c>
      <c r="P31" s="88"/>
    </row>
    <row r="32" spans="2:16" ht="26.25" customHeight="1">
      <c r="B32" s="24">
        <v>24</v>
      </c>
      <c r="C32" s="37" t="str">
        <f>IF(CSV!A31="","",CSV!A31)</f>
        <v/>
      </c>
      <c r="D32" s="38" t="str">
        <f>IF(リスト!C32="","",CSV!B31)</f>
        <v/>
      </c>
      <c r="E32" s="39" t="str">
        <f>IF(C32="","",CSV!D31)</f>
        <v/>
      </c>
      <c r="F32" s="39" t="str">
        <f>IF(C32="","",IF(CSV!F31="",0,1))</f>
        <v/>
      </c>
      <c r="G32" s="39" t="str">
        <f t="shared" si="2"/>
        <v/>
      </c>
      <c r="H32" s="105" t="str">
        <f t="shared" si="0"/>
        <v/>
      </c>
      <c r="I32" s="106"/>
      <c r="J32" s="39" t="str">
        <f t="shared" si="1"/>
        <v/>
      </c>
      <c r="K32" s="38" t="str">
        <f>IF(C32="","",IF($G32=0,"",IF($G32=-1,CSV!F31,CSV!C31)))</f>
        <v/>
      </c>
      <c r="L32" s="50" t="str">
        <f>IF(C32="","",IF($G32&lt;=0,"",CSV!E31))</f>
        <v/>
      </c>
      <c r="M32" s="38" t="str">
        <f>IF(C32="","",CSV!G31)</f>
        <v/>
      </c>
      <c r="N32" s="51" t="str">
        <f>IF(C32="","",IF(CSV!H31=0,"",CSV!H31))</f>
        <v/>
      </c>
      <c r="O32" s="39" t="str">
        <f>IF(C32="","",IF(CSV!I31="","",CSV!I31))</f>
        <v/>
      </c>
      <c r="P32" s="88"/>
    </row>
    <row r="33" spans="2:16" ht="26.25" customHeight="1">
      <c r="B33" s="24">
        <v>25</v>
      </c>
      <c r="C33" s="37" t="str">
        <f>IF(CSV!A32="","",CSV!A32)</f>
        <v/>
      </c>
      <c r="D33" s="38" t="str">
        <f>IF(リスト!C33="","",CSV!B32)</f>
        <v/>
      </c>
      <c r="E33" s="39" t="str">
        <f>IF(C33="","",CSV!D32)</f>
        <v/>
      </c>
      <c r="F33" s="39" t="str">
        <f>IF(C33="","",IF(CSV!F32="",0,1))</f>
        <v/>
      </c>
      <c r="G33" s="39" t="str">
        <f t="shared" si="2"/>
        <v/>
      </c>
      <c r="H33" s="105" t="str">
        <f t="shared" si="0"/>
        <v/>
      </c>
      <c r="I33" s="106"/>
      <c r="J33" s="39" t="str">
        <f t="shared" si="1"/>
        <v/>
      </c>
      <c r="K33" s="38" t="str">
        <f>IF(C33="","",IF($G33=0,"",IF($G33=-1,CSV!F32,CSV!C32)))</f>
        <v/>
      </c>
      <c r="L33" s="50" t="str">
        <f>IF(C33="","",IF($G33&lt;=0,"",CSV!E32))</f>
        <v/>
      </c>
      <c r="M33" s="38" t="str">
        <f>IF(C33="","",CSV!G32)</f>
        <v/>
      </c>
      <c r="N33" s="51" t="str">
        <f>IF(C33="","",IF(CSV!H32=0,"",CSV!H32))</f>
        <v/>
      </c>
      <c r="O33" s="39" t="str">
        <f>IF(C33="","",IF(CSV!I32="","",CSV!I32))</f>
        <v/>
      </c>
      <c r="P33" s="88"/>
    </row>
    <row r="34" spans="2:16" ht="26.25" customHeight="1">
      <c r="B34" s="24">
        <v>26</v>
      </c>
      <c r="C34" s="37" t="str">
        <f>IF(CSV!A33="","",CSV!A33)</f>
        <v/>
      </c>
      <c r="D34" s="38" t="str">
        <f>IF(リスト!C34="","",CSV!B33)</f>
        <v/>
      </c>
      <c r="E34" s="39" t="str">
        <f>IF(C34="","",CSV!D33)</f>
        <v/>
      </c>
      <c r="F34" s="39" t="str">
        <f>IF(C34="","",IF(CSV!F33="",0,1))</f>
        <v/>
      </c>
      <c r="G34" s="39" t="str">
        <f t="shared" si="2"/>
        <v/>
      </c>
      <c r="H34" s="105" t="str">
        <f t="shared" si="0"/>
        <v/>
      </c>
      <c r="I34" s="106"/>
      <c r="J34" s="39" t="str">
        <f t="shared" si="1"/>
        <v/>
      </c>
      <c r="K34" s="38" t="str">
        <f>IF(C34="","",IF($G34=0,"",IF($G34=-1,CSV!F33,CSV!C33)))</f>
        <v/>
      </c>
      <c r="L34" s="50" t="str">
        <f>IF(C34="","",IF($G34&lt;=0,"",CSV!E33))</f>
        <v/>
      </c>
      <c r="M34" s="38" t="str">
        <f>IF(C34="","",CSV!G33)</f>
        <v/>
      </c>
      <c r="N34" s="51" t="str">
        <f>IF(C34="","",IF(CSV!H33=0,"",CSV!H33))</f>
        <v/>
      </c>
      <c r="O34" s="39" t="str">
        <f>IF(C34="","",IF(CSV!I33="","",CSV!I33))</f>
        <v/>
      </c>
      <c r="P34" s="88"/>
    </row>
    <row r="35" spans="2:16" ht="26.25" customHeight="1">
      <c r="B35" s="24">
        <v>27</v>
      </c>
      <c r="C35" s="37" t="str">
        <f>IF(CSV!A34="","",CSV!A34)</f>
        <v/>
      </c>
      <c r="D35" s="38" t="str">
        <f>IF(リスト!C35="","",CSV!B34)</f>
        <v/>
      </c>
      <c r="E35" s="39" t="str">
        <f>IF(C35="","",CSV!D34)</f>
        <v/>
      </c>
      <c r="F35" s="39" t="str">
        <f>IF(C35="","",IF(CSV!F34="",0,1))</f>
        <v/>
      </c>
      <c r="G35" s="39" t="str">
        <f t="shared" si="2"/>
        <v/>
      </c>
      <c r="H35" s="105" t="str">
        <f t="shared" si="0"/>
        <v/>
      </c>
      <c r="I35" s="106"/>
      <c r="J35" s="39" t="str">
        <f t="shared" si="1"/>
        <v/>
      </c>
      <c r="K35" s="38" t="str">
        <f>IF(C35="","",IF($G35=0,"",IF($G35=-1,CSV!F34,CSV!C34)))</f>
        <v/>
      </c>
      <c r="L35" s="50" t="str">
        <f>IF(C35="","",IF($G35&lt;=0,"",CSV!E34))</f>
        <v/>
      </c>
      <c r="M35" s="38" t="str">
        <f>IF(C35="","",CSV!G34)</f>
        <v/>
      </c>
      <c r="N35" s="51" t="str">
        <f>IF(C35="","",IF(CSV!H34=0,"",CSV!H34))</f>
        <v/>
      </c>
      <c r="O35" s="39" t="str">
        <f>IF(C35="","",IF(CSV!I34="","",CSV!I34))</f>
        <v/>
      </c>
      <c r="P35" s="88"/>
    </row>
    <row r="36" spans="2:16" ht="26.25" customHeight="1">
      <c r="B36" s="24">
        <v>28</v>
      </c>
      <c r="C36" s="37" t="str">
        <f>IF(CSV!A35="","",CSV!A35)</f>
        <v/>
      </c>
      <c r="D36" s="38" t="str">
        <f>IF(リスト!C36="","",CSV!B35)</f>
        <v/>
      </c>
      <c r="E36" s="39" t="str">
        <f>IF(C36="","",CSV!D35)</f>
        <v/>
      </c>
      <c r="F36" s="39" t="str">
        <f>IF(C36="","",IF(CSV!F35="",0,1))</f>
        <v/>
      </c>
      <c r="G36" s="39" t="str">
        <f t="shared" si="2"/>
        <v/>
      </c>
      <c r="H36" s="105" t="str">
        <f t="shared" si="0"/>
        <v/>
      </c>
      <c r="I36" s="106"/>
      <c r="J36" s="39" t="str">
        <f t="shared" si="1"/>
        <v/>
      </c>
      <c r="K36" s="38" t="str">
        <f>IF(C36="","",IF($G36=0,"",IF($G36=-1,CSV!F35,CSV!C35)))</f>
        <v/>
      </c>
      <c r="L36" s="50" t="str">
        <f>IF(C36="","",IF($G36&lt;=0,"",CSV!E35))</f>
        <v/>
      </c>
      <c r="M36" s="38" t="str">
        <f>IF(C36="","",CSV!G35)</f>
        <v/>
      </c>
      <c r="N36" s="51" t="str">
        <f>IF(C36="","",IF(CSV!H35=0,"",CSV!H35))</f>
        <v/>
      </c>
      <c r="O36" s="39" t="str">
        <f>IF(C36="","",IF(CSV!I35="","",CSV!I35))</f>
        <v/>
      </c>
      <c r="P36" s="88"/>
    </row>
    <row r="37" spans="2:16" ht="26.25" customHeight="1">
      <c r="B37" s="24">
        <v>29</v>
      </c>
      <c r="C37" s="37" t="str">
        <f>IF(CSV!A36="","",CSV!A36)</f>
        <v/>
      </c>
      <c r="D37" s="38" t="str">
        <f>IF(リスト!C37="","",CSV!B36)</f>
        <v/>
      </c>
      <c r="E37" s="39" t="str">
        <f>IF(C37="","",CSV!D36)</f>
        <v/>
      </c>
      <c r="F37" s="39" t="str">
        <f>IF(C37="","",IF(CSV!F36="",0,1))</f>
        <v/>
      </c>
      <c r="G37" s="39" t="str">
        <f t="shared" si="2"/>
        <v/>
      </c>
      <c r="H37" s="105" t="str">
        <f t="shared" si="0"/>
        <v/>
      </c>
      <c r="I37" s="106"/>
      <c r="J37" s="39" t="str">
        <f t="shared" si="1"/>
        <v/>
      </c>
      <c r="K37" s="38" t="str">
        <f>IF(C37="","",IF($G37=0,"",IF($G37=-1,CSV!F36,CSV!C36)))</f>
        <v/>
      </c>
      <c r="L37" s="50" t="str">
        <f>IF(C37="","",IF($G37&lt;=0,"",CSV!E36))</f>
        <v/>
      </c>
      <c r="M37" s="38" t="str">
        <f>IF(C37="","",CSV!G36)</f>
        <v/>
      </c>
      <c r="N37" s="51" t="str">
        <f>IF(C37="","",IF(CSV!H36=0,"",CSV!H36))</f>
        <v/>
      </c>
      <c r="O37" s="39" t="str">
        <f>IF(C37="","",IF(CSV!I36="","",CSV!I36))</f>
        <v/>
      </c>
      <c r="P37" s="88"/>
    </row>
    <row r="38" spans="2:16" ht="26.25" customHeight="1">
      <c r="B38" s="24">
        <v>30</v>
      </c>
      <c r="C38" s="37" t="str">
        <f>IF(CSV!A37="","",CSV!A37)</f>
        <v/>
      </c>
      <c r="D38" s="38" t="str">
        <f>IF(リスト!C38="","",CSV!B37)</f>
        <v/>
      </c>
      <c r="E38" s="39" t="str">
        <f>IF(C38="","",CSV!D37)</f>
        <v/>
      </c>
      <c r="F38" s="39" t="str">
        <f>IF(C38="","",IF(CSV!F37="",0,1))</f>
        <v/>
      </c>
      <c r="G38" s="39" t="str">
        <f t="shared" si="2"/>
        <v/>
      </c>
      <c r="H38" s="105" t="str">
        <f t="shared" si="0"/>
        <v/>
      </c>
      <c r="I38" s="106"/>
      <c r="J38" s="39" t="str">
        <f t="shared" si="1"/>
        <v/>
      </c>
      <c r="K38" s="38" t="str">
        <f>IF(C38="","",IF($G38=0,"",IF($G38=-1,CSV!F37,CSV!C37)))</f>
        <v/>
      </c>
      <c r="L38" s="50" t="str">
        <f>IF(C38="","",IF($G38&lt;=0,"",CSV!E37))</f>
        <v/>
      </c>
      <c r="M38" s="38" t="str">
        <f>IF(C38="","",CSV!G37)</f>
        <v/>
      </c>
      <c r="N38" s="51" t="str">
        <f>IF(C38="","",IF(CSV!H37=0,"",CSV!H37))</f>
        <v/>
      </c>
      <c r="O38" s="39" t="str">
        <f>IF(C38="","",IF(CSV!I37="","",CSV!I37))</f>
        <v/>
      </c>
      <c r="P38" s="88"/>
    </row>
    <row r="39" spans="2:16" ht="26.25" customHeight="1">
      <c r="B39" s="25">
        <v>31</v>
      </c>
      <c r="C39" s="40" t="str">
        <f>IF(CSV!A38="","",CSV!A38)</f>
        <v/>
      </c>
      <c r="D39" s="41" t="str">
        <f>IF(リスト!C39="","",CSV!B38)</f>
        <v/>
      </c>
      <c r="E39" s="42" t="str">
        <f>IF(C39="","",CSV!D38)</f>
        <v/>
      </c>
      <c r="F39" s="42" t="str">
        <f>IF(C39="","",IF(CSV!F38="",0,1))</f>
        <v/>
      </c>
      <c r="G39" s="42" t="str">
        <f t="shared" si="2"/>
        <v/>
      </c>
      <c r="H39" s="107" t="str">
        <f t="shared" si="0"/>
        <v/>
      </c>
      <c r="I39" s="108"/>
      <c r="J39" s="42" t="str">
        <f t="shared" si="1"/>
        <v/>
      </c>
      <c r="K39" s="41" t="str">
        <f>IF(C39="","",IF($G39=0,"",IF($G39=-1,CSV!F38,CSV!C38)))</f>
        <v/>
      </c>
      <c r="L39" s="52" t="str">
        <f>IF(C39="","",IF($G39&lt;=0,"",CSV!E38))</f>
        <v/>
      </c>
      <c r="M39" s="41" t="str">
        <f>IF(C39="","",CSV!G38)</f>
        <v/>
      </c>
      <c r="N39" s="53" t="str">
        <f>IF(C39="","",IF(CSV!H38=0,"",CSV!H38))</f>
        <v/>
      </c>
      <c r="O39" s="42" t="str">
        <f>IF(C39="","",IF(CSV!I38="","",CSV!I38))</f>
        <v/>
      </c>
      <c r="P39" s="88"/>
    </row>
    <row r="40" spans="2:16" ht="26.25" customHeight="1">
      <c r="C40" s="17"/>
      <c r="D40" s="31"/>
      <c r="J40" s="17"/>
      <c r="K40" s="18"/>
      <c r="O40" s="27"/>
      <c r="P40" s="89"/>
    </row>
    <row r="41" spans="2:16" ht="26.25" customHeight="1">
      <c r="C41" s="19"/>
      <c r="D41" s="32"/>
      <c r="J41" s="19"/>
      <c r="K41" s="18"/>
    </row>
    <row r="42" spans="2:16" ht="26.25" customHeight="1">
      <c r="C42" s="19"/>
      <c r="D42" s="33"/>
    </row>
    <row r="45" spans="2:16" ht="26.25" hidden="1" customHeight="1">
      <c r="C45" s="20"/>
      <c r="D45" s="21"/>
      <c r="H45" s="16" t="s">
        <v>33</v>
      </c>
      <c r="J45" s="16" t="s">
        <v>37</v>
      </c>
    </row>
    <row r="46" spans="2:16" ht="26.25" hidden="1" customHeight="1">
      <c r="H46" s="16" t="s">
        <v>34</v>
      </c>
      <c r="J46" s="16" t="s">
        <v>36</v>
      </c>
    </row>
    <row r="47" spans="2:16" ht="26.25" hidden="1" customHeight="1">
      <c r="H47" s="16" t="s">
        <v>35</v>
      </c>
    </row>
  </sheetData>
  <sheetProtection algorithmName="SHA-512" hashValue="7lFOyyrPQQeyMjH89Sxj9xi3UHtRRaPWkFNUvW6wwMsAGeYTCoTASNC9QJoTcEvpq/uXSq8crq6cUcO6Ghx6Fg==" saltValue="uTvr/GtNePeiIhwA0RcmWA==" spinCount="100000" sheet="1" objects="1" scenarios="1" selectLockedCells="1" selectUnlockedCells="1"/>
  <mergeCells count="45">
    <mergeCell ref="B4:C4"/>
    <mergeCell ref="B5:C5"/>
    <mergeCell ref="B6:G6"/>
    <mergeCell ref="O4:O6"/>
    <mergeCell ref="B2:O2"/>
    <mergeCell ref="D4:G4"/>
    <mergeCell ref="D5:G5"/>
    <mergeCell ref="K6:L6"/>
    <mergeCell ref="M6:N6"/>
    <mergeCell ref="L4:N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38:I38"/>
    <mergeCell ref="H39:I39"/>
    <mergeCell ref="H6:I6"/>
    <mergeCell ref="J4:J5"/>
    <mergeCell ref="K4:K5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</mergeCells>
  <phoneticPr fontId="1"/>
  <conditionalFormatting sqref="H9:H39">
    <cfRule type="expression" dxfId="11" priority="3">
      <formula>G9=-1</formula>
    </cfRule>
    <cfRule type="expression" dxfId="10" priority="4">
      <formula>G9=0</formula>
    </cfRule>
  </conditionalFormatting>
  <conditionalFormatting sqref="J9:J39">
    <cfRule type="expression" dxfId="9" priority="2">
      <formula>G9=1</formula>
    </cfRule>
  </conditionalFormatting>
  <conditionalFormatting sqref="K9:K39">
    <cfRule type="expression" dxfId="8" priority="1">
      <formula>G9=-1</formula>
    </cfRule>
  </conditionalFormatting>
  <printOptions horizontalCentered="1" verticalCentered="1"/>
  <pageMargins left="0" right="0" top="0" bottom="0" header="0" footer="0"/>
  <pageSetup paperSize="9" scale="52" orientation="landscape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79260-69E1-4AAC-BEEA-64715B54BBDD}">
  <sheetPr codeName="Sheet4">
    <tabColor theme="5"/>
    <pageSetUpPr fitToPage="1"/>
  </sheetPr>
  <dimension ref="A1:BJ89"/>
  <sheetViews>
    <sheetView showGridLines="0" showRowColHeaders="0" showRuler="0" view="pageBreakPreview" zoomScale="75" zoomScaleNormal="69" zoomScaleSheetLayoutView="75" zoomScalePageLayoutView="55" workbookViewId="0">
      <selection activeCell="E5" sqref="E5:I5"/>
    </sheetView>
  </sheetViews>
  <sheetFormatPr defaultRowHeight="15.75"/>
  <cols>
    <col min="1" max="1" width="3.375" style="6" customWidth="1"/>
    <col min="2" max="2" width="4.25" style="6" customWidth="1"/>
    <col min="3" max="3" width="22.625" style="6" customWidth="1"/>
    <col min="4" max="34" width="7.5" style="6" customWidth="1"/>
    <col min="35" max="35" width="3.875" style="6" customWidth="1"/>
    <col min="36" max="36" width="9" style="8"/>
    <col min="37" max="37" width="9" style="9"/>
    <col min="38" max="38" width="9.375" style="8" bestFit="1" customWidth="1"/>
    <col min="39" max="39" width="7.125" style="9" customWidth="1"/>
    <col min="40" max="40" width="9" style="8"/>
    <col min="41" max="41" width="9" style="9"/>
    <col min="42" max="42" width="9" style="8"/>
    <col min="43" max="16384" width="9" style="6"/>
  </cols>
  <sheetData>
    <row r="1" spans="1:62" ht="16.5" thickBot="1">
      <c r="AJ1" s="11"/>
      <c r="AK1" s="10"/>
      <c r="AL1" s="11"/>
      <c r="AM1" s="10"/>
      <c r="AN1" s="11"/>
      <c r="AO1" s="10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</row>
    <row r="2" spans="1:62" ht="20.25" customHeight="1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2"/>
      <c r="AJ2" s="11"/>
      <c r="AK2" s="10"/>
      <c r="AL2" s="11"/>
      <c r="AM2" s="10"/>
      <c r="AN2" s="11"/>
      <c r="AO2" s="10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</row>
    <row r="3" spans="1:62" ht="40.5" customHeight="1">
      <c r="B3" s="63"/>
      <c r="C3" s="131" t="s">
        <v>65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I3" s="64"/>
      <c r="AJ3" s="11"/>
      <c r="AK3" s="10"/>
      <c r="AL3" s="11"/>
      <c r="AM3" s="10"/>
      <c r="AN3" s="11"/>
      <c r="AO3" s="10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</row>
    <row r="4" spans="1:62">
      <c r="B4" s="63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64"/>
      <c r="AJ4" s="11"/>
      <c r="AK4" s="10"/>
      <c r="AL4" s="11"/>
      <c r="AM4" s="10"/>
      <c r="AN4" s="11"/>
      <c r="AO4" s="10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</row>
    <row r="5" spans="1:62" ht="30" customHeight="1">
      <c r="B5" s="63"/>
      <c r="C5" s="136" t="s">
        <v>40</v>
      </c>
      <c r="D5" s="134"/>
      <c r="E5" s="137" t="str">
        <f>IF(リスト!D4="","",リスト!D4)</f>
        <v/>
      </c>
      <c r="F5" s="137"/>
      <c r="G5" s="137"/>
      <c r="H5" s="137"/>
      <c r="I5" s="138"/>
      <c r="J5" s="84"/>
      <c r="K5" s="134" t="s">
        <v>61</v>
      </c>
      <c r="L5" s="135"/>
      <c r="M5" s="135"/>
      <c r="N5" s="137" t="str">
        <f>IF(リスト!D4="","",リスト!K4&amp;" "&amp;リスト!I4)</f>
        <v/>
      </c>
      <c r="O5" s="137"/>
      <c r="P5" s="137"/>
      <c r="Q5" s="137"/>
      <c r="R5" s="137"/>
      <c r="S5" s="137"/>
      <c r="T5" s="138"/>
      <c r="U5" s="57"/>
      <c r="V5" s="145" t="s">
        <v>45</v>
      </c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64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</row>
    <row r="6" spans="1:62" ht="32.25" customHeight="1">
      <c r="B6" s="63"/>
      <c r="C6" s="136" t="s">
        <v>41</v>
      </c>
      <c r="D6" s="134"/>
      <c r="E6" s="139" t="str">
        <f>IF(リスト!D4="","",リスト!D5)</f>
        <v/>
      </c>
      <c r="F6" s="139"/>
      <c r="G6" s="139"/>
      <c r="H6" s="139"/>
      <c r="I6" s="140"/>
      <c r="J6" s="85"/>
      <c r="K6" s="134" t="s">
        <v>42</v>
      </c>
      <c r="L6" s="135"/>
      <c r="M6" s="135"/>
      <c r="N6" s="141" t="str">
        <f>IF(リスト!D4="","",リスト!I5)</f>
        <v/>
      </c>
      <c r="O6" s="141"/>
      <c r="P6" s="141"/>
      <c r="Q6" s="141"/>
      <c r="R6" s="141"/>
      <c r="S6" s="141"/>
      <c r="T6" s="142"/>
      <c r="U6" s="57"/>
      <c r="V6" s="144" t="str">
        <f>IF(リスト!D4="","",リスト!H6)</f>
        <v/>
      </c>
      <c r="W6" s="139"/>
      <c r="X6" s="139"/>
      <c r="Y6" s="139"/>
      <c r="Z6" s="139"/>
      <c r="AA6" s="139"/>
      <c r="AB6" s="56" t="s">
        <v>44</v>
      </c>
      <c r="AC6" s="139" t="str">
        <f>IF(リスト!D4="","",リスト!K6)</f>
        <v/>
      </c>
      <c r="AD6" s="139"/>
      <c r="AE6" s="139"/>
      <c r="AF6" s="139"/>
      <c r="AG6" s="139"/>
      <c r="AH6" s="140"/>
      <c r="AI6" s="64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1:62">
      <c r="B7" s="6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64"/>
      <c r="AJ7" s="11"/>
      <c r="AK7" s="10"/>
      <c r="AL7" s="11"/>
      <c r="AM7" s="10"/>
      <c r="AN7" s="11"/>
      <c r="AO7" s="10"/>
      <c r="AP7" s="43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1:62" ht="130.5" customHeight="1">
      <c r="A8" s="57"/>
      <c r="B8" s="63"/>
      <c r="C8" s="58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65"/>
      <c r="AJ8" s="11"/>
      <c r="AK8" s="10"/>
      <c r="AL8" s="11"/>
      <c r="AM8" s="10"/>
      <c r="AN8" s="11"/>
      <c r="AO8" s="10"/>
      <c r="AP8" s="43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62">
      <c r="A9" s="57"/>
      <c r="B9" s="63"/>
      <c r="C9" s="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65"/>
      <c r="AJ9" s="11"/>
      <c r="AK9" s="10"/>
      <c r="AL9" s="11"/>
      <c r="AM9" s="10"/>
      <c r="AN9" s="11"/>
      <c r="AO9" s="10"/>
      <c r="AP9" s="43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</row>
    <row r="10" spans="1:62">
      <c r="A10" s="57"/>
      <c r="B10" s="63"/>
      <c r="C10" s="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65"/>
      <c r="AJ10" s="44"/>
      <c r="AK10" s="45"/>
      <c r="AL10" s="46"/>
      <c r="AM10" s="45"/>
      <c r="AN10" s="46"/>
      <c r="AO10" s="45"/>
      <c r="AP10" s="46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</row>
    <row r="11" spans="1:62">
      <c r="A11" s="57"/>
      <c r="B11" s="63"/>
      <c r="C11" s="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65"/>
      <c r="AJ11" s="44"/>
      <c r="AK11" s="45"/>
      <c r="AL11" s="46"/>
      <c r="AM11" s="45"/>
      <c r="AN11" s="46"/>
      <c r="AO11" s="45"/>
      <c r="AP11" s="46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</row>
    <row r="12" spans="1:62">
      <c r="A12" s="57"/>
      <c r="B12" s="63"/>
      <c r="C12" s="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65"/>
      <c r="AJ12" s="44"/>
      <c r="AK12" s="45"/>
      <c r="AL12" s="46"/>
      <c r="AM12" s="45"/>
      <c r="AN12" s="46"/>
      <c r="AO12" s="45"/>
      <c r="AP12" s="46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</row>
    <row r="13" spans="1:62">
      <c r="A13" s="57"/>
      <c r="B13" s="63"/>
      <c r="C13" s="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65"/>
      <c r="AJ13" s="44"/>
      <c r="AK13" s="45"/>
      <c r="AL13" s="46"/>
      <c r="AM13" s="45"/>
      <c r="AN13" s="46"/>
      <c r="AO13" s="45"/>
      <c r="AP13" s="46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62">
      <c r="A14" s="57"/>
      <c r="B14" s="63"/>
      <c r="C14" s="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65"/>
      <c r="AJ14" s="44"/>
      <c r="AK14" s="45"/>
      <c r="AL14" s="46"/>
      <c r="AM14" s="45"/>
      <c r="AN14" s="46"/>
      <c r="AO14" s="45"/>
      <c r="AP14" s="46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62">
      <c r="A15" s="57"/>
      <c r="B15" s="63"/>
      <c r="C15" s="13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65"/>
      <c r="AJ15" s="44"/>
      <c r="AK15" s="45"/>
      <c r="AL15" s="46"/>
      <c r="AM15" s="45"/>
      <c r="AN15" s="46"/>
      <c r="AO15" s="45"/>
      <c r="AP15" s="46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1:62">
      <c r="A16" s="57"/>
      <c r="B16" s="63"/>
      <c r="C16" s="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65"/>
      <c r="AJ16" s="44"/>
      <c r="AK16" s="45"/>
      <c r="AL16" s="46"/>
      <c r="AM16" s="45"/>
      <c r="AN16" s="46"/>
      <c r="AO16" s="45"/>
      <c r="AP16" s="46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>
      <c r="A17" s="57"/>
      <c r="B17" s="63"/>
      <c r="C17" s="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65"/>
      <c r="AJ17" s="44"/>
      <c r="AK17" s="45"/>
      <c r="AL17" s="46"/>
      <c r="AM17" s="45"/>
      <c r="AN17" s="46"/>
      <c r="AO17" s="45"/>
      <c r="AP17" s="46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1:62">
      <c r="A18" s="57"/>
      <c r="B18" s="63"/>
      <c r="C18" s="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65"/>
      <c r="AJ18" s="44"/>
      <c r="AK18" s="45"/>
      <c r="AL18" s="46"/>
      <c r="AM18" s="45"/>
      <c r="AN18" s="46"/>
      <c r="AO18" s="45"/>
      <c r="AP18" s="46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</row>
    <row r="19" spans="1:62">
      <c r="A19" s="57"/>
      <c r="B19" s="63"/>
      <c r="C19" s="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65"/>
      <c r="AJ19" s="44"/>
      <c r="AK19" s="45"/>
      <c r="AL19" s="46"/>
      <c r="AM19" s="45"/>
      <c r="AN19" s="46"/>
      <c r="AO19" s="45"/>
      <c r="AP19" s="46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</row>
    <row r="20" spans="1:62">
      <c r="A20" s="57"/>
      <c r="B20" s="63"/>
      <c r="C20" s="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65"/>
      <c r="AJ20" s="44"/>
      <c r="AK20" s="45"/>
      <c r="AL20" s="46"/>
      <c r="AM20" s="45"/>
      <c r="AN20" s="46"/>
      <c r="AO20" s="45"/>
      <c r="AP20" s="46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>
      <c r="A21" s="57"/>
      <c r="B21" s="63"/>
      <c r="C21" s="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65"/>
      <c r="AJ21" s="44"/>
      <c r="AK21" s="45"/>
      <c r="AL21" s="46"/>
      <c r="AM21" s="45"/>
      <c r="AN21" s="46"/>
      <c r="AO21" s="45"/>
      <c r="AP21" s="46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</row>
    <row r="22" spans="1:62">
      <c r="A22" s="57"/>
      <c r="B22" s="63"/>
      <c r="C22" s="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65"/>
      <c r="AJ22" s="44"/>
      <c r="AK22" s="45"/>
      <c r="AL22" s="46"/>
      <c r="AM22" s="45"/>
      <c r="AN22" s="46"/>
      <c r="AO22" s="45"/>
      <c r="AP22" s="46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</row>
    <row r="23" spans="1:62">
      <c r="A23" s="57"/>
      <c r="B23" s="63"/>
      <c r="C23" s="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65"/>
      <c r="AJ23" s="44"/>
      <c r="AK23" s="45"/>
      <c r="AL23" s="46"/>
      <c r="AM23" s="45"/>
      <c r="AN23" s="46"/>
      <c r="AO23" s="45"/>
      <c r="AP23" s="46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</row>
    <row r="24" spans="1:62">
      <c r="A24" s="57"/>
      <c r="B24" s="63"/>
      <c r="C24" s="13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65"/>
      <c r="AJ24" s="44"/>
      <c r="AK24" s="45"/>
      <c r="AL24" s="46"/>
      <c r="AM24" s="45"/>
      <c r="AN24" s="46"/>
      <c r="AO24" s="45"/>
      <c r="AP24" s="46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</row>
    <row r="25" spans="1:62">
      <c r="A25" s="57"/>
      <c r="B25" s="63"/>
      <c r="C25" s="13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65"/>
      <c r="AJ25" s="44"/>
      <c r="AK25" s="45"/>
      <c r="AL25" s="46"/>
      <c r="AM25" s="45"/>
      <c r="AN25" s="46"/>
      <c r="AO25" s="45"/>
      <c r="AP25" s="46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</row>
    <row r="26" spans="1:62">
      <c r="A26" s="57"/>
      <c r="B26" s="63"/>
      <c r="C26" s="13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65"/>
      <c r="AJ26" s="44"/>
      <c r="AK26" s="45"/>
      <c r="AL26" s="46"/>
      <c r="AM26" s="45"/>
      <c r="AN26" s="46"/>
      <c r="AO26" s="45"/>
      <c r="AP26" s="46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</row>
    <row r="27" spans="1:62">
      <c r="A27" s="57"/>
      <c r="B27" s="63"/>
      <c r="C27" s="13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65"/>
      <c r="AJ27" s="44"/>
      <c r="AK27" s="45"/>
      <c r="AL27" s="46"/>
      <c r="AM27" s="45"/>
      <c r="AN27" s="46"/>
      <c r="AO27" s="45"/>
      <c r="AP27" s="46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</row>
    <row r="28" spans="1:62">
      <c r="A28" s="57"/>
      <c r="B28" s="63"/>
      <c r="C28" s="13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65"/>
      <c r="AJ28" s="44"/>
      <c r="AK28" s="45"/>
      <c r="AL28" s="46"/>
      <c r="AM28" s="45"/>
      <c r="AN28" s="46"/>
      <c r="AO28" s="45"/>
      <c r="AP28" s="46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</row>
    <row r="29" spans="1:62">
      <c r="A29" s="57"/>
      <c r="B29" s="63"/>
      <c r="C29" s="13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65"/>
      <c r="AJ29" s="44"/>
      <c r="AK29" s="45"/>
      <c r="AL29" s="46"/>
      <c r="AM29" s="45"/>
      <c r="AN29" s="46"/>
      <c r="AO29" s="45"/>
      <c r="AP29" s="46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</row>
    <row r="30" spans="1:62">
      <c r="A30" s="57"/>
      <c r="B30" s="63"/>
      <c r="C30" s="1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65"/>
      <c r="AJ30" s="44"/>
      <c r="AK30" s="45"/>
      <c r="AL30" s="46"/>
      <c r="AM30" s="45"/>
      <c r="AN30" s="46"/>
      <c r="AO30" s="45"/>
      <c r="AP30" s="46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</row>
    <row r="31" spans="1:62">
      <c r="A31" s="57"/>
      <c r="B31" s="63"/>
      <c r="C31" s="13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65"/>
      <c r="AJ31" s="44"/>
      <c r="AK31" s="45"/>
      <c r="AL31" s="46"/>
      <c r="AM31" s="45"/>
      <c r="AN31" s="46"/>
      <c r="AO31" s="45"/>
      <c r="AP31" s="46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</row>
    <row r="32" spans="1:62">
      <c r="A32" s="57"/>
      <c r="B32" s="63"/>
      <c r="C32" s="13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5"/>
      <c r="AJ32" s="44"/>
      <c r="AK32" s="45"/>
      <c r="AL32" s="46"/>
      <c r="AM32" s="45"/>
      <c r="AN32" s="46"/>
      <c r="AO32" s="45"/>
      <c r="AP32" s="46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</row>
    <row r="33" spans="1:62">
      <c r="A33" s="57"/>
      <c r="B33" s="63"/>
      <c r="C33" s="13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65"/>
      <c r="AJ33" s="44"/>
      <c r="AK33" s="45"/>
      <c r="AL33" s="46"/>
      <c r="AM33" s="45"/>
      <c r="AN33" s="46"/>
      <c r="AO33" s="45"/>
      <c r="AP33" s="46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</row>
    <row r="34" spans="1:62">
      <c r="A34" s="57"/>
      <c r="B34" s="63"/>
      <c r="C34" s="13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65"/>
      <c r="AJ34" s="44"/>
      <c r="AK34" s="45"/>
      <c r="AL34" s="46"/>
      <c r="AM34" s="45"/>
      <c r="AN34" s="46"/>
      <c r="AO34" s="45"/>
      <c r="AP34" s="46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</row>
    <row r="35" spans="1:62">
      <c r="A35" s="57"/>
      <c r="B35" s="63"/>
      <c r="C35" s="13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65"/>
      <c r="AJ35" s="44"/>
      <c r="AK35" s="45"/>
      <c r="AL35" s="46"/>
      <c r="AM35" s="45"/>
      <c r="AN35" s="46"/>
      <c r="AO35" s="45"/>
      <c r="AP35" s="46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</row>
    <row r="36" spans="1:62">
      <c r="A36" s="57"/>
      <c r="B36" s="63"/>
      <c r="C36" s="13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65"/>
      <c r="AJ36" s="44"/>
      <c r="AK36" s="45"/>
      <c r="AL36" s="46"/>
      <c r="AM36" s="45"/>
      <c r="AN36" s="46"/>
      <c r="AO36" s="45"/>
      <c r="AP36" s="46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</row>
    <row r="37" spans="1:62" ht="16.5" customHeight="1">
      <c r="A37" s="57"/>
      <c r="B37" s="63"/>
      <c r="C37" s="59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65"/>
      <c r="AJ37" s="44"/>
      <c r="AK37" s="45"/>
      <c r="AL37" s="46"/>
      <c r="AM37" s="45"/>
      <c r="AN37" s="46"/>
      <c r="AO37" s="45"/>
      <c r="AP37" s="46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</row>
    <row r="38" spans="1:62" ht="30.75" customHeight="1">
      <c r="B38" s="63"/>
      <c r="C38" s="1" t="s">
        <v>0</v>
      </c>
      <c r="D38" s="1">
        <v>1</v>
      </c>
      <c r="E38" s="1">
        <v>2</v>
      </c>
      <c r="F38" s="1">
        <v>3</v>
      </c>
      <c r="G38" s="1">
        <v>4</v>
      </c>
      <c r="H38" s="1">
        <v>5</v>
      </c>
      <c r="I38" s="1">
        <v>6</v>
      </c>
      <c r="J38" s="1">
        <v>7</v>
      </c>
      <c r="K38" s="1">
        <v>8</v>
      </c>
      <c r="L38" s="1">
        <v>9</v>
      </c>
      <c r="M38" s="1">
        <v>10</v>
      </c>
      <c r="N38" s="1">
        <v>11</v>
      </c>
      <c r="O38" s="1">
        <v>12</v>
      </c>
      <c r="P38" s="1">
        <v>13</v>
      </c>
      <c r="Q38" s="1">
        <v>14</v>
      </c>
      <c r="R38" s="1">
        <v>15</v>
      </c>
      <c r="S38" s="1">
        <v>16</v>
      </c>
      <c r="T38" s="1">
        <v>17</v>
      </c>
      <c r="U38" s="1">
        <v>18</v>
      </c>
      <c r="V38" s="1">
        <v>19</v>
      </c>
      <c r="W38" s="1">
        <v>20</v>
      </c>
      <c r="X38" s="1">
        <v>21</v>
      </c>
      <c r="Y38" s="1">
        <v>22</v>
      </c>
      <c r="Z38" s="1">
        <v>23</v>
      </c>
      <c r="AA38" s="1">
        <v>24</v>
      </c>
      <c r="AB38" s="1">
        <v>25</v>
      </c>
      <c r="AC38" s="1">
        <v>26</v>
      </c>
      <c r="AD38" s="1">
        <v>27</v>
      </c>
      <c r="AE38" s="1">
        <v>28</v>
      </c>
      <c r="AF38" s="1">
        <v>29</v>
      </c>
      <c r="AG38" s="1">
        <v>30</v>
      </c>
      <c r="AH38" s="1">
        <v>31</v>
      </c>
      <c r="AI38" s="64"/>
      <c r="AJ38" s="44"/>
      <c r="AK38" s="45"/>
      <c r="AL38" s="46"/>
      <c r="AM38" s="45"/>
      <c r="AN38" s="46"/>
      <c r="AO38" s="45"/>
      <c r="AP38" s="46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</row>
    <row r="39" spans="1:62" ht="30.75" customHeight="1">
      <c r="B39" s="63"/>
      <c r="C39" s="1" t="s">
        <v>1</v>
      </c>
      <c r="D39" s="2" t="str">
        <f>IF(リスト!$C9="","",リスト!$C9)</f>
        <v/>
      </c>
      <c r="E39" s="2" t="str">
        <f>IF(リスト!$C10="","",リスト!$C10)</f>
        <v/>
      </c>
      <c r="F39" s="2" t="str">
        <f>IF(リスト!$C11="","",リスト!$C11)</f>
        <v/>
      </c>
      <c r="G39" s="2" t="str">
        <f>IF(リスト!$C12="","",リスト!$C12)</f>
        <v/>
      </c>
      <c r="H39" s="2" t="str">
        <f>IF(リスト!$C13="","",リスト!$C13)</f>
        <v/>
      </c>
      <c r="I39" s="2" t="str">
        <f>IF(リスト!$C14="","",リスト!$C14)</f>
        <v/>
      </c>
      <c r="J39" s="2" t="str">
        <f>IF(リスト!$C15="","",リスト!$C15)</f>
        <v/>
      </c>
      <c r="K39" s="2" t="str">
        <f>IF(リスト!$C16="","",リスト!$C16)</f>
        <v/>
      </c>
      <c r="L39" s="2" t="str">
        <f>IF(リスト!$C17="","",リスト!$C17)</f>
        <v/>
      </c>
      <c r="M39" s="2" t="str">
        <f>IF(リスト!$C18="","",リスト!$C18)</f>
        <v/>
      </c>
      <c r="N39" s="2" t="str">
        <f>IF(リスト!$C19="","",リスト!$C19)</f>
        <v/>
      </c>
      <c r="O39" s="2" t="str">
        <f>IF(リスト!$C20="","",リスト!$C20)</f>
        <v/>
      </c>
      <c r="P39" s="2" t="str">
        <f>IF(リスト!$C21="","",リスト!$C21)</f>
        <v/>
      </c>
      <c r="Q39" s="2" t="str">
        <f>IF(リスト!$C22="","",リスト!$C22)</f>
        <v/>
      </c>
      <c r="R39" s="2" t="str">
        <f>IF(リスト!$C23="","",リスト!$C23)</f>
        <v/>
      </c>
      <c r="S39" s="2" t="str">
        <f>IF(リスト!$C24="","",リスト!$C24)</f>
        <v/>
      </c>
      <c r="T39" s="2" t="str">
        <f>IF(リスト!$C25="","",リスト!$C25)</f>
        <v/>
      </c>
      <c r="U39" s="2" t="str">
        <f>IF(リスト!$C26="","",リスト!$C26)</f>
        <v/>
      </c>
      <c r="V39" s="2" t="str">
        <f>IF(リスト!$C27="","",リスト!$C27)</f>
        <v/>
      </c>
      <c r="W39" s="2" t="str">
        <f>IF(リスト!$C28="","",リスト!$C28)</f>
        <v/>
      </c>
      <c r="X39" s="2" t="str">
        <f>IF(リスト!$C29="","",リスト!$C29)</f>
        <v/>
      </c>
      <c r="Y39" s="2" t="str">
        <f>IF(リスト!$C30="","",リスト!$C30)</f>
        <v/>
      </c>
      <c r="Z39" s="2" t="str">
        <f>IF(リスト!$C31="","",リスト!$C31)</f>
        <v/>
      </c>
      <c r="AA39" s="2" t="str">
        <f>IF(リスト!$C32="","",リスト!$C32)</f>
        <v/>
      </c>
      <c r="AB39" s="2" t="str">
        <f>IF(リスト!$C33="","",リスト!$C33)</f>
        <v/>
      </c>
      <c r="AC39" s="2" t="str">
        <f>IF(リスト!$C34="","",リスト!$C34)</f>
        <v/>
      </c>
      <c r="AD39" s="2" t="str">
        <f>IF(リスト!$C35="","",リスト!$C35)</f>
        <v/>
      </c>
      <c r="AE39" s="2" t="str">
        <f>IF(リスト!$C36="","",リスト!$C36)</f>
        <v/>
      </c>
      <c r="AF39" s="2" t="str">
        <f>IF(リスト!$C37="","",リスト!$C37)</f>
        <v/>
      </c>
      <c r="AG39" s="2" t="str">
        <f>IF(リスト!$C38="","",リスト!$C38)</f>
        <v/>
      </c>
      <c r="AH39" s="2" t="str">
        <f>IF(リスト!$C39="","",リスト!$C39)</f>
        <v/>
      </c>
      <c r="AI39" s="64"/>
      <c r="AJ39" s="44"/>
      <c r="AK39" s="45"/>
      <c r="AL39" s="46"/>
      <c r="AM39" s="45"/>
      <c r="AN39" s="46"/>
      <c r="AO39" s="45"/>
      <c r="AP39" s="46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</row>
    <row r="40" spans="1:62" ht="30.75" customHeight="1">
      <c r="B40" s="63"/>
      <c r="C40" s="1" t="s">
        <v>2</v>
      </c>
      <c r="D40" s="26" t="str">
        <f>IF(リスト!$D9="","",リスト!$D9)</f>
        <v/>
      </c>
      <c r="E40" s="26" t="str">
        <f>IF(リスト!$D10="","",リスト!$D10)</f>
        <v/>
      </c>
      <c r="F40" s="26" t="str">
        <f>IF(リスト!$D11="","",リスト!$D11)</f>
        <v/>
      </c>
      <c r="G40" s="26" t="str">
        <f>IF(リスト!$D12="","",リスト!$D12)</f>
        <v/>
      </c>
      <c r="H40" s="26" t="str">
        <f>IF(リスト!$D13="","",リスト!$D13)</f>
        <v/>
      </c>
      <c r="I40" s="26" t="str">
        <f>IF(リスト!$D14="","",リスト!$D14)</f>
        <v/>
      </c>
      <c r="J40" s="26" t="str">
        <f>IF(リスト!$D15="","",リスト!$D15)</f>
        <v/>
      </c>
      <c r="K40" s="26" t="str">
        <f>IF(リスト!$D16="","",リスト!$D16)</f>
        <v/>
      </c>
      <c r="L40" s="26" t="str">
        <f>IF(リスト!$D17="","",リスト!$D17)</f>
        <v/>
      </c>
      <c r="M40" s="26" t="str">
        <f>IF(リスト!$D18="","",リスト!$D18)</f>
        <v/>
      </c>
      <c r="N40" s="26" t="str">
        <f>IF(リスト!$D19="","",リスト!$D19)</f>
        <v/>
      </c>
      <c r="O40" s="26" t="str">
        <f>IF(リスト!$D20="","",リスト!$D20)</f>
        <v/>
      </c>
      <c r="P40" s="26" t="str">
        <f>IF(リスト!$D21="","",リスト!$D21)</f>
        <v/>
      </c>
      <c r="Q40" s="26" t="str">
        <f>IF(リスト!$D22="","",リスト!$D22)</f>
        <v/>
      </c>
      <c r="R40" s="26" t="str">
        <f>IF(リスト!$D23="","",リスト!$D23)</f>
        <v/>
      </c>
      <c r="S40" s="26" t="str">
        <f>IF(リスト!$D24="","",リスト!$D24)</f>
        <v/>
      </c>
      <c r="T40" s="26" t="str">
        <f>IF(リスト!$D25="","",リスト!$D25)</f>
        <v/>
      </c>
      <c r="U40" s="26" t="str">
        <f>IF(リスト!$D26="","",リスト!$D26)</f>
        <v/>
      </c>
      <c r="V40" s="26" t="str">
        <f>IF(リスト!$D27="","",リスト!$D27)</f>
        <v/>
      </c>
      <c r="W40" s="26" t="str">
        <f>IF(リスト!$D28="","",リスト!$D28)</f>
        <v/>
      </c>
      <c r="X40" s="26" t="str">
        <f>IF(リスト!$D29="","",リスト!$D29)</f>
        <v/>
      </c>
      <c r="Y40" s="26" t="str">
        <f>IF(リスト!$D30="","",リスト!$D30)</f>
        <v/>
      </c>
      <c r="Z40" s="26" t="str">
        <f>IF(リスト!$D31="","",リスト!$D31)</f>
        <v/>
      </c>
      <c r="AA40" s="26" t="str">
        <f>IF(リスト!$D32="","",リスト!$D32)</f>
        <v/>
      </c>
      <c r="AB40" s="26" t="str">
        <f>IF(リスト!$D33="","",リスト!$D33)</f>
        <v/>
      </c>
      <c r="AC40" s="26" t="str">
        <f>IF(リスト!$D34="","",リスト!$D34)</f>
        <v/>
      </c>
      <c r="AD40" s="26" t="str">
        <f>IF(リスト!$D35="","",リスト!$D35)</f>
        <v/>
      </c>
      <c r="AE40" s="26" t="str">
        <f>IF(リスト!$D36="","",リスト!$D36)</f>
        <v/>
      </c>
      <c r="AF40" s="26" t="str">
        <f>IF(リスト!$D37="","",リスト!$D37)</f>
        <v/>
      </c>
      <c r="AG40" s="26" t="str">
        <f>IF(リスト!$D38="","",リスト!$D38)</f>
        <v/>
      </c>
      <c r="AH40" s="3" t="str">
        <f>IF(リスト!$D39="","",リスト!$D39)</f>
        <v/>
      </c>
      <c r="AI40" s="64"/>
      <c r="AJ40" s="44"/>
      <c r="AK40" s="45"/>
      <c r="AL40" s="46"/>
      <c r="AM40" s="45"/>
      <c r="AN40" s="46"/>
      <c r="AO40" s="45"/>
      <c r="AP40" s="46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</row>
    <row r="41" spans="1:62" ht="30.75" customHeight="1">
      <c r="B41" s="63"/>
      <c r="C41" s="1" t="s">
        <v>9</v>
      </c>
      <c r="D41" s="7" t="str">
        <f t="shared" ref="D41:AH41" si="0">IF(D$42=0,"◎",IF(D$42=-1,"☆",IF(D$42="","","-")))</f>
        <v/>
      </c>
      <c r="E41" s="7" t="str">
        <f t="shared" si="0"/>
        <v/>
      </c>
      <c r="F41" s="7" t="str">
        <f t="shared" si="0"/>
        <v/>
      </c>
      <c r="G41" s="7" t="str">
        <f t="shared" si="0"/>
        <v/>
      </c>
      <c r="H41" s="7" t="str">
        <f t="shared" si="0"/>
        <v/>
      </c>
      <c r="I41" s="7" t="str">
        <f t="shared" si="0"/>
        <v/>
      </c>
      <c r="J41" s="7" t="str">
        <f t="shared" si="0"/>
        <v/>
      </c>
      <c r="K41" s="7" t="str">
        <f t="shared" si="0"/>
        <v/>
      </c>
      <c r="L41" s="7" t="str">
        <f t="shared" si="0"/>
        <v/>
      </c>
      <c r="M41" s="7" t="str">
        <f t="shared" si="0"/>
        <v/>
      </c>
      <c r="N41" s="7" t="str">
        <f t="shared" si="0"/>
        <v/>
      </c>
      <c r="O41" s="7" t="str">
        <f t="shared" si="0"/>
        <v/>
      </c>
      <c r="P41" s="7" t="str">
        <f t="shared" si="0"/>
        <v/>
      </c>
      <c r="Q41" s="7" t="str">
        <f t="shared" si="0"/>
        <v/>
      </c>
      <c r="R41" s="7" t="str">
        <f t="shared" si="0"/>
        <v/>
      </c>
      <c r="S41" s="7" t="str">
        <f t="shared" si="0"/>
        <v/>
      </c>
      <c r="T41" s="7" t="str">
        <f t="shared" si="0"/>
        <v/>
      </c>
      <c r="U41" s="7" t="str">
        <f t="shared" si="0"/>
        <v/>
      </c>
      <c r="V41" s="7" t="str">
        <f t="shared" si="0"/>
        <v/>
      </c>
      <c r="W41" s="7" t="str">
        <f t="shared" si="0"/>
        <v/>
      </c>
      <c r="X41" s="7" t="str">
        <f t="shared" si="0"/>
        <v/>
      </c>
      <c r="Y41" s="7" t="str">
        <f t="shared" si="0"/>
        <v/>
      </c>
      <c r="Z41" s="7" t="str">
        <f t="shared" si="0"/>
        <v/>
      </c>
      <c r="AA41" s="7" t="str">
        <f t="shared" si="0"/>
        <v/>
      </c>
      <c r="AB41" s="7" t="str">
        <f t="shared" si="0"/>
        <v/>
      </c>
      <c r="AC41" s="7" t="str">
        <f t="shared" si="0"/>
        <v/>
      </c>
      <c r="AD41" s="7" t="str">
        <f t="shared" si="0"/>
        <v/>
      </c>
      <c r="AE41" s="7" t="str">
        <f t="shared" si="0"/>
        <v/>
      </c>
      <c r="AF41" s="7" t="str">
        <f t="shared" si="0"/>
        <v/>
      </c>
      <c r="AG41" s="7" t="str">
        <f t="shared" si="0"/>
        <v/>
      </c>
      <c r="AH41" s="7" t="str">
        <f t="shared" si="0"/>
        <v/>
      </c>
      <c r="AI41" s="64"/>
      <c r="AJ41" s="11"/>
      <c r="AK41" s="10"/>
      <c r="AL41" s="11"/>
      <c r="AM41" s="10"/>
      <c r="AN41" s="11"/>
      <c r="AO41" s="10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</row>
    <row r="42" spans="1:62" ht="30.75" hidden="1" customHeight="1">
      <c r="B42" s="63"/>
      <c r="C42" s="1"/>
      <c r="D42" s="4" t="str">
        <f>IF(リスト!$G9="","",リスト!$G9)</f>
        <v/>
      </c>
      <c r="E42" s="4" t="str">
        <f>IF(リスト!$G10="","",リスト!$G10)</f>
        <v/>
      </c>
      <c r="F42" s="4" t="str">
        <f>IF(リスト!$G11="","",リスト!$G11)</f>
        <v/>
      </c>
      <c r="G42" s="4" t="str">
        <f>IF(リスト!$G12="","",リスト!$G12)</f>
        <v/>
      </c>
      <c r="H42" s="4" t="str">
        <f>IF(リスト!$G13="","",リスト!$G13)</f>
        <v/>
      </c>
      <c r="I42" s="4" t="str">
        <f>IF(リスト!$G14="","",リスト!$G14)</f>
        <v/>
      </c>
      <c r="J42" s="4" t="str">
        <f>IF(リスト!$G15="","",リスト!$G15)</f>
        <v/>
      </c>
      <c r="K42" s="4" t="str">
        <f>IF(リスト!$G16="","",リスト!$G16)</f>
        <v/>
      </c>
      <c r="L42" s="4" t="str">
        <f>IF(リスト!$G17="","",リスト!$G17)</f>
        <v/>
      </c>
      <c r="M42" s="4" t="str">
        <f>IF(リスト!$G18="","",リスト!$G18)</f>
        <v/>
      </c>
      <c r="N42" s="4" t="str">
        <f>IF(リスト!$G19="","",リスト!$G19)</f>
        <v/>
      </c>
      <c r="O42" s="4" t="str">
        <f>IF(リスト!$G20="","",リスト!$G20)</f>
        <v/>
      </c>
      <c r="P42" s="4" t="str">
        <f>IF(リスト!$G21="","",リスト!$G21)</f>
        <v/>
      </c>
      <c r="Q42" s="4" t="str">
        <f>IF(リスト!$G22="","",リスト!$G22)</f>
        <v/>
      </c>
      <c r="R42" s="4" t="str">
        <f>IF(リスト!$G23="","",リスト!$G23)</f>
        <v/>
      </c>
      <c r="S42" s="4" t="str">
        <f>IF(リスト!$G24="","",リスト!$G24)</f>
        <v/>
      </c>
      <c r="T42" s="4" t="str">
        <f>IF(リスト!$G25="","",リスト!$G25)</f>
        <v/>
      </c>
      <c r="U42" s="4" t="str">
        <f>IF(リスト!$G26="","",リスト!$G26)</f>
        <v/>
      </c>
      <c r="V42" s="4" t="str">
        <f>IF(リスト!$G27="","",リスト!$G27)</f>
        <v/>
      </c>
      <c r="W42" s="4" t="str">
        <f>IF(リスト!$G28="","",リスト!$G28)</f>
        <v/>
      </c>
      <c r="X42" s="4" t="str">
        <f>IF(リスト!$G29="","",リスト!$G29)</f>
        <v/>
      </c>
      <c r="Y42" s="4" t="str">
        <f>IF(リスト!$G30="","",リスト!$G30)</f>
        <v/>
      </c>
      <c r="Z42" s="4" t="str">
        <f>IF(リスト!$G31="","",リスト!$G31)</f>
        <v/>
      </c>
      <c r="AA42" s="4" t="str">
        <f>IF(リスト!$G32="","",リスト!$G32)</f>
        <v/>
      </c>
      <c r="AB42" s="4" t="str">
        <f>IF(リスト!$G33="","",リスト!$G33)</f>
        <v/>
      </c>
      <c r="AC42" s="4" t="str">
        <f>IF(リスト!$G34="","",リスト!$G34)</f>
        <v/>
      </c>
      <c r="AD42" s="4" t="str">
        <f>IF(リスト!$G35="","",リスト!$G35)</f>
        <v/>
      </c>
      <c r="AE42" s="4" t="str">
        <f>IF(リスト!$G36="","",リスト!$G36)</f>
        <v/>
      </c>
      <c r="AF42" s="4" t="str">
        <f>IF(リスト!$G37="","",リスト!$G37)</f>
        <v/>
      </c>
      <c r="AG42" s="4" t="str">
        <f>IF(リスト!$G38="","",リスト!$G38)</f>
        <v/>
      </c>
      <c r="AH42" s="4" t="str">
        <f>IF(リスト!$G39="","",リスト!$G39)</f>
        <v/>
      </c>
      <c r="AI42" s="64"/>
      <c r="AJ42" s="11"/>
      <c r="AK42" s="10"/>
      <c r="AL42" s="11"/>
      <c r="AM42" s="10"/>
      <c r="AN42" s="11"/>
      <c r="AO42" s="10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</row>
    <row r="43" spans="1:62" ht="30.75" customHeight="1">
      <c r="B43" s="63"/>
      <c r="C43" s="1" t="s">
        <v>13</v>
      </c>
      <c r="D43" s="5" t="str">
        <f>IF(リスト!$K9="","",リスト!$K9)</f>
        <v/>
      </c>
      <c r="E43" s="5" t="str">
        <f>IF(リスト!$K10="","",リスト!$K10)</f>
        <v/>
      </c>
      <c r="F43" s="5" t="str">
        <f>IF(リスト!$K11="","",リスト!$K11)</f>
        <v/>
      </c>
      <c r="G43" s="5" t="str">
        <f>IF(リスト!$K12="","",リスト!$K12)</f>
        <v/>
      </c>
      <c r="H43" s="5" t="str">
        <f>IF(リスト!$K13="","",リスト!$K13)</f>
        <v/>
      </c>
      <c r="I43" s="5" t="str">
        <f>IF(リスト!$K14="","",リスト!$K14)</f>
        <v/>
      </c>
      <c r="J43" s="5" t="str">
        <f>IF(リスト!$K15="","",リスト!$K15)</f>
        <v/>
      </c>
      <c r="K43" s="5" t="str">
        <f>IF(リスト!$K16="","",リスト!$K16)</f>
        <v/>
      </c>
      <c r="L43" s="5" t="str">
        <f>IF(リスト!$K17="","",リスト!$K17)</f>
        <v/>
      </c>
      <c r="M43" s="5" t="str">
        <f>IF(リスト!$K18="","",リスト!$K18)</f>
        <v/>
      </c>
      <c r="N43" s="5" t="str">
        <f>IF(リスト!$K19="","",リスト!$K19)</f>
        <v/>
      </c>
      <c r="O43" s="5" t="str">
        <f>IF(リスト!$K20="","",リスト!$K20)</f>
        <v/>
      </c>
      <c r="P43" s="5" t="str">
        <f>IF(リスト!$K21="","",リスト!$K21)</f>
        <v/>
      </c>
      <c r="Q43" s="5" t="str">
        <f>IF(リスト!$K22="","",リスト!$K22)</f>
        <v/>
      </c>
      <c r="R43" s="5" t="str">
        <f>IF(リスト!$K23="","",リスト!$K23)</f>
        <v/>
      </c>
      <c r="S43" s="5" t="str">
        <f>IF(リスト!$K24="","",リスト!$K24)</f>
        <v/>
      </c>
      <c r="T43" s="5" t="str">
        <f>IF(リスト!$K25="","",リスト!$K25)</f>
        <v/>
      </c>
      <c r="U43" s="5" t="str">
        <f>IF(リスト!$K26="","",リスト!$K26)</f>
        <v/>
      </c>
      <c r="V43" s="5" t="str">
        <f>IF(リスト!$K27="","",リスト!$K27)</f>
        <v/>
      </c>
      <c r="W43" s="5" t="str">
        <f>IF(リスト!$K28="","",リスト!$K28)</f>
        <v/>
      </c>
      <c r="X43" s="5" t="str">
        <f>IF(リスト!$K29="","",リスト!$K29)</f>
        <v/>
      </c>
      <c r="Y43" s="5" t="str">
        <f>IF(リスト!$K30="","",リスト!$K30)</f>
        <v/>
      </c>
      <c r="Z43" s="5" t="str">
        <f>IF(リスト!$K31="","",リスト!$K31)</f>
        <v/>
      </c>
      <c r="AA43" s="5" t="str">
        <f>IF(リスト!$K32="","",リスト!$K32)</f>
        <v/>
      </c>
      <c r="AB43" s="5" t="str">
        <f>IF(リスト!$K33="","",リスト!$K33)</f>
        <v/>
      </c>
      <c r="AC43" s="5" t="str">
        <f>IF(リスト!$K34="","",リスト!$K34)</f>
        <v/>
      </c>
      <c r="AD43" s="5" t="str">
        <f>IF(リスト!$K35="","",リスト!$K35)</f>
        <v/>
      </c>
      <c r="AE43" s="5" t="str">
        <f>IF(リスト!$K36="","",リスト!$K36)</f>
        <v/>
      </c>
      <c r="AF43" s="5" t="str">
        <f>IF(リスト!$K37="","",リスト!$K37)</f>
        <v/>
      </c>
      <c r="AG43" s="5" t="str">
        <f>IF(リスト!$K38="","",リスト!$K38)</f>
        <v/>
      </c>
      <c r="AH43" s="5" t="str">
        <f>IF(リスト!$K39="","",リスト!$K39)</f>
        <v/>
      </c>
      <c r="AI43" s="64"/>
      <c r="AJ43" s="11"/>
      <c r="AK43" s="10"/>
      <c r="AL43" s="11"/>
      <c r="AM43" s="10"/>
      <c r="AN43" s="11"/>
      <c r="AO43" s="10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</row>
    <row r="44" spans="1:62" ht="30.75" customHeight="1">
      <c r="B44" s="63"/>
      <c r="C44" s="1" t="s">
        <v>15</v>
      </c>
      <c r="D44" s="14" t="str">
        <f>IF(リスト!$L9="","",リスト!$L9)</f>
        <v/>
      </c>
      <c r="E44" s="14" t="str">
        <f>IF(リスト!$L10="","",リスト!$L10)</f>
        <v/>
      </c>
      <c r="F44" s="14" t="str">
        <f>IF(リスト!$L11="","",リスト!$L11)</f>
        <v/>
      </c>
      <c r="G44" s="14" t="str">
        <f>IF(リスト!$L12="","",リスト!$L12)</f>
        <v/>
      </c>
      <c r="H44" s="14" t="str">
        <f>IF(リスト!$L13="","",リスト!$L13)</f>
        <v/>
      </c>
      <c r="I44" s="14" t="str">
        <f>IF(リスト!$L14="","",リスト!$L14)</f>
        <v/>
      </c>
      <c r="J44" s="14" t="str">
        <f>IF(リスト!$L15="","",リスト!$L15)</f>
        <v/>
      </c>
      <c r="K44" s="14" t="str">
        <f>IF(リスト!$L16="","",リスト!$L16)</f>
        <v/>
      </c>
      <c r="L44" s="14" t="str">
        <f>IF(リスト!$L17="","",リスト!$L17)</f>
        <v/>
      </c>
      <c r="M44" s="14" t="str">
        <f>IF(リスト!$L18="","",リスト!$L18)</f>
        <v/>
      </c>
      <c r="N44" s="14" t="str">
        <f>IF(リスト!$L19="","",リスト!$L19)</f>
        <v/>
      </c>
      <c r="O44" s="14" t="str">
        <f>IF(リスト!$L20="","",リスト!$L20)</f>
        <v/>
      </c>
      <c r="P44" s="14" t="str">
        <f>IF(リスト!$L21="","",リスト!$L21)</f>
        <v/>
      </c>
      <c r="Q44" s="14" t="str">
        <f>IF(リスト!$L22="","",リスト!$L22)</f>
        <v/>
      </c>
      <c r="R44" s="14" t="str">
        <f>IF(リスト!$L23="","",リスト!$L23)</f>
        <v/>
      </c>
      <c r="S44" s="14" t="str">
        <f>IF(リスト!$L24="","",リスト!$L24)</f>
        <v/>
      </c>
      <c r="T44" s="14" t="str">
        <f>IF(リスト!$L25="","",リスト!$L25)</f>
        <v/>
      </c>
      <c r="U44" s="14" t="str">
        <f>IF(リスト!$L26="","",リスト!$L26)</f>
        <v/>
      </c>
      <c r="V44" s="14" t="str">
        <f>IF(リスト!$L27="","",リスト!$L27)</f>
        <v/>
      </c>
      <c r="W44" s="14" t="str">
        <f>IF(リスト!$L28="","",リスト!$L28)</f>
        <v/>
      </c>
      <c r="X44" s="14" t="str">
        <f>IF(リスト!$L29="","",リスト!$L29)</f>
        <v/>
      </c>
      <c r="Y44" s="14" t="str">
        <f>IF(リスト!$L30="","",リスト!$L30)</f>
        <v/>
      </c>
      <c r="Z44" s="14" t="str">
        <f>IF(リスト!$L31="","",リスト!$L31)</f>
        <v/>
      </c>
      <c r="AA44" s="14" t="str">
        <f>IF(リスト!$L32="","",リスト!$L32)</f>
        <v/>
      </c>
      <c r="AB44" s="14" t="str">
        <f>IF(リスト!$L33="","",リスト!$L33)</f>
        <v/>
      </c>
      <c r="AC44" s="14" t="str">
        <f>IF(リスト!$L34="","",リスト!$L34)</f>
        <v/>
      </c>
      <c r="AD44" s="14" t="str">
        <f>IF(リスト!$L35="","",リスト!$L35)</f>
        <v/>
      </c>
      <c r="AE44" s="14" t="str">
        <f>IF(リスト!$L36="","",リスト!$L36)</f>
        <v/>
      </c>
      <c r="AF44" s="14" t="str">
        <f>IF(リスト!$L37="","",リスト!$L37)</f>
        <v/>
      </c>
      <c r="AG44" s="14" t="str">
        <f>IF(リスト!$L38="","",リスト!$L38)</f>
        <v/>
      </c>
      <c r="AH44" s="14" t="str">
        <f>IF(リスト!$L39="","",リスト!$L39)</f>
        <v/>
      </c>
      <c r="AI44" s="64"/>
      <c r="AJ44" s="11"/>
      <c r="AK44" s="10"/>
      <c r="AL44" s="11"/>
      <c r="AM44" s="10"/>
      <c r="AN44" s="11"/>
      <c r="AO44" s="10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</row>
    <row r="45" spans="1:62" ht="30.75" customHeight="1">
      <c r="B45" s="63"/>
      <c r="C45" s="1" t="s">
        <v>3</v>
      </c>
      <c r="D45" s="15" t="str">
        <f>IF(リスト!$M9="","",リスト!$M9)</f>
        <v/>
      </c>
      <c r="E45" s="15" t="str">
        <f>IF(リスト!$M10="","",リスト!$M10)</f>
        <v/>
      </c>
      <c r="F45" s="15" t="str">
        <f>IF(リスト!$M11="","",リスト!$M11)</f>
        <v/>
      </c>
      <c r="G45" s="15" t="str">
        <f>IF(リスト!$M12="","",リスト!$M12)</f>
        <v/>
      </c>
      <c r="H45" s="15" t="str">
        <f>IF(リスト!$M13="","",リスト!$M13)</f>
        <v/>
      </c>
      <c r="I45" s="15" t="str">
        <f>IF(リスト!$M14="","",リスト!$M14)</f>
        <v/>
      </c>
      <c r="J45" s="15" t="str">
        <f>IF(リスト!$M15="","",リスト!$M15)</f>
        <v/>
      </c>
      <c r="K45" s="15" t="str">
        <f>IF(リスト!$M16="","",リスト!$M16)</f>
        <v/>
      </c>
      <c r="L45" s="15" t="str">
        <f>IF(リスト!$M17="","",リスト!$M17)</f>
        <v/>
      </c>
      <c r="M45" s="15" t="str">
        <f>IF(リスト!$M18="","",リスト!$M18)</f>
        <v/>
      </c>
      <c r="N45" s="15" t="str">
        <f>IF(リスト!$M19="","",リスト!$M19)</f>
        <v/>
      </c>
      <c r="O45" s="15" t="str">
        <f>IF(リスト!$M20="","",リスト!$M20)</f>
        <v/>
      </c>
      <c r="P45" s="15" t="str">
        <f>IF(リスト!$M21="","",リスト!$M21)</f>
        <v/>
      </c>
      <c r="Q45" s="15" t="str">
        <f>IF(リスト!$M22="","",リスト!$M22)</f>
        <v/>
      </c>
      <c r="R45" s="15" t="str">
        <f>IF(リスト!$M23="","",リスト!$M23)</f>
        <v/>
      </c>
      <c r="S45" s="15" t="str">
        <f>IF(リスト!$M24="","",リスト!$M24)</f>
        <v/>
      </c>
      <c r="T45" s="15" t="str">
        <f>IF(リスト!$M25="","",リスト!$M25)</f>
        <v/>
      </c>
      <c r="U45" s="15" t="str">
        <f>IF(リスト!$M26="","",リスト!$M26)</f>
        <v/>
      </c>
      <c r="V45" s="15" t="str">
        <f>IF(リスト!$M27="","",リスト!$M27)</f>
        <v/>
      </c>
      <c r="W45" s="15" t="str">
        <f>IF(リスト!$M28="","",リスト!$M28)</f>
        <v/>
      </c>
      <c r="X45" s="15" t="str">
        <f>IF(リスト!$M29="","",リスト!$M29)</f>
        <v/>
      </c>
      <c r="Y45" s="15" t="str">
        <f>IF(リスト!$M30="","",リスト!$M30)</f>
        <v/>
      </c>
      <c r="Z45" s="15" t="str">
        <f>IF(リスト!$M31="","",リスト!$M31)</f>
        <v/>
      </c>
      <c r="AA45" s="15" t="str">
        <f>IF(リスト!$M32="","",リスト!$M32)</f>
        <v/>
      </c>
      <c r="AB45" s="15" t="str">
        <f>IF(リスト!$M33="","",リスト!$M33)</f>
        <v/>
      </c>
      <c r="AC45" s="15" t="str">
        <f>IF(リスト!$M34="","",リスト!$M34)</f>
        <v/>
      </c>
      <c r="AD45" s="15" t="str">
        <f>IF(リスト!$M35="","",リスト!$M35)</f>
        <v/>
      </c>
      <c r="AE45" s="15" t="str">
        <f>IF(リスト!$M36="","",リスト!$M36)</f>
        <v/>
      </c>
      <c r="AF45" s="15" t="str">
        <f>IF(リスト!$M37="","",リスト!$M37)</f>
        <v/>
      </c>
      <c r="AG45" s="15" t="str">
        <f>IF(リスト!$M38="","",リスト!$M38)</f>
        <v/>
      </c>
      <c r="AH45" s="15" t="str">
        <f>IF(リスト!$M39="","",リスト!$M39)</f>
        <v/>
      </c>
      <c r="AI45" s="64"/>
      <c r="AJ45" s="11"/>
      <c r="AK45" s="10"/>
      <c r="AL45" s="11"/>
      <c r="AM45" s="10"/>
      <c r="AN45" s="11"/>
      <c r="AO45" s="47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</row>
    <row r="46" spans="1:62" ht="30.75" customHeight="1">
      <c r="B46" s="63"/>
      <c r="C46" s="1" t="s">
        <v>6</v>
      </c>
      <c r="D46" s="14" t="str">
        <f>IF(D39="","",IF(リスト!$N9="","-",リスト!$N9))</f>
        <v/>
      </c>
      <c r="E46" s="14" t="str">
        <f>IF(E39="","",IF(リスト!$N10="","-",リスト!$N10))</f>
        <v/>
      </c>
      <c r="F46" s="14" t="str">
        <f>IF(F39="","",IF(リスト!$N11="","-",リスト!$N11))</f>
        <v/>
      </c>
      <c r="G46" s="14" t="str">
        <f>IF(G39="","",IF(リスト!$N12="","-",リスト!$N12))</f>
        <v/>
      </c>
      <c r="H46" s="14" t="str">
        <f>IF(H39="","",IF(リスト!$N13="","-",リスト!$N13))</f>
        <v/>
      </c>
      <c r="I46" s="14" t="str">
        <f>IF(I39="","",IF(リスト!$N14="","-",リスト!$N14))</f>
        <v/>
      </c>
      <c r="J46" s="14" t="str">
        <f>IF(J39="","",IF(リスト!$N15="","-",リスト!$N15))</f>
        <v/>
      </c>
      <c r="K46" s="14" t="str">
        <f>IF(K39="","",IF(リスト!$N16="","-",リスト!$N16))</f>
        <v/>
      </c>
      <c r="L46" s="14" t="str">
        <f>IF(L39="","",IF(リスト!$N17="","-",リスト!$N17))</f>
        <v/>
      </c>
      <c r="M46" s="14" t="str">
        <f>IF(M39="","",IF(リスト!$N18="","-",リスト!$N18))</f>
        <v/>
      </c>
      <c r="N46" s="14" t="str">
        <f>IF(N39="","",IF(リスト!$N19="","-",リスト!$N19))</f>
        <v/>
      </c>
      <c r="O46" s="14" t="str">
        <f>IF(O39="","",IF(リスト!$N20="","-",リスト!$N20))</f>
        <v/>
      </c>
      <c r="P46" s="14" t="str">
        <f>IF(P39="","",IF(リスト!$N21="","-",リスト!$N21))</f>
        <v/>
      </c>
      <c r="Q46" s="14" t="str">
        <f>IF(Q39="","",IF(リスト!$N22="","-",リスト!$N22))</f>
        <v/>
      </c>
      <c r="R46" s="14" t="str">
        <f>IF(R39="","",IF(リスト!$N23="","-",リスト!$N23))</f>
        <v/>
      </c>
      <c r="S46" s="14" t="str">
        <f>IF(S39="","",IF(リスト!$N24="","-",リスト!$N24))</f>
        <v/>
      </c>
      <c r="T46" s="14" t="str">
        <f>IF(T39="","",IF(リスト!$N25="","-",リスト!$N25))</f>
        <v/>
      </c>
      <c r="U46" s="14" t="str">
        <f>IF(U39="","",IF(リスト!$N26="","-",リスト!$N26))</f>
        <v/>
      </c>
      <c r="V46" s="14" t="str">
        <f>IF(V39="","",IF(リスト!$N27="","-",リスト!$N27))</f>
        <v/>
      </c>
      <c r="W46" s="14" t="str">
        <f>IF(W39="","",IF(リスト!$N28="","-",リスト!$N28))</f>
        <v/>
      </c>
      <c r="X46" s="14" t="str">
        <f>IF(X39="","",IF(リスト!$N29="","-",リスト!$N29))</f>
        <v/>
      </c>
      <c r="Y46" s="14" t="str">
        <f>IF(Y39="","",IF(リスト!$N30="","-",リスト!$N30))</f>
        <v/>
      </c>
      <c r="Z46" s="14" t="str">
        <f>IF(Z39="","",IF(リスト!$N31="","-",リスト!$N31))</f>
        <v/>
      </c>
      <c r="AA46" s="14" t="str">
        <f>IF(AA39="","",IF(リスト!$N32="","-",リスト!$N32))</f>
        <v/>
      </c>
      <c r="AB46" s="14" t="str">
        <f>IF(AB39="","",IF(リスト!$N33="","-",リスト!$N33))</f>
        <v/>
      </c>
      <c r="AC46" s="14" t="str">
        <f>IF(AC39="","",IF(リスト!$N34="","-",リスト!$N34))</f>
        <v/>
      </c>
      <c r="AD46" s="14" t="str">
        <f>IF(AD39="","",IF(リスト!$N35="","-",リスト!$N35))</f>
        <v/>
      </c>
      <c r="AE46" s="14" t="str">
        <f>IF(AE39="","",IF(リスト!$N36="","-",リスト!$N36))</f>
        <v/>
      </c>
      <c r="AF46" s="14" t="str">
        <f>IF(AF39="","",IF(リスト!$N37="","-",リスト!$N37))</f>
        <v/>
      </c>
      <c r="AG46" s="14" t="str">
        <f>IF(AG39="","",IF(リスト!$N38="","-",リスト!$N38))</f>
        <v/>
      </c>
      <c r="AH46" s="14" t="str">
        <f>IF(AH39="","",IF(リスト!$N39="","-",リスト!$N39))</f>
        <v/>
      </c>
      <c r="AI46" s="64"/>
      <c r="AJ46" s="11"/>
      <c r="AK46" s="10"/>
      <c r="AL46" s="11"/>
      <c r="AM46" s="10"/>
      <c r="AN46" s="11"/>
      <c r="AO46" s="10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</row>
    <row r="47" spans="1:62">
      <c r="B47" s="63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64"/>
      <c r="AJ47" s="11"/>
      <c r="AK47" s="10"/>
      <c r="AL47" s="11"/>
      <c r="AM47" s="10"/>
      <c r="AN47" s="11"/>
      <c r="AO47" s="10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</row>
    <row r="48" spans="1:62" ht="16.5">
      <c r="B48" s="63"/>
      <c r="C48" s="66" t="s">
        <v>38</v>
      </c>
      <c r="D48" s="67" t="s">
        <v>16</v>
      </c>
      <c r="E48" s="68"/>
      <c r="F48" s="68"/>
      <c r="G48" s="68"/>
      <c r="H48" s="68"/>
      <c r="I48" s="68"/>
      <c r="J48" s="57"/>
      <c r="K48" s="57"/>
      <c r="L48" s="66" t="s">
        <v>39</v>
      </c>
      <c r="M48" s="67" t="s">
        <v>20</v>
      </c>
      <c r="N48" s="68"/>
      <c r="O48" s="68"/>
      <c r="P48" s="68"/>
      <c r="Q48" s="57"/>
      <c r="R48" s="57"/>
      <c r="S48" s="57"/>
      <c r="T48" s="66" t="s">
        <v>7</v>
      </c>
      <c r="U48" s="67" t="s">
        <v>17</v>
      </c>
      <c r="V48" s="57"/>
      <c r="W48" s="57"/>
      <c r="X48" s="57"/>
      <c r="Y48" s="57"/>
      <c r="Z48" s="57"/>
      <c r="AA48" s="57"/>
      <c r="AB48" s="143">
        <f ca="1">TODAY()</f>
        <v>43472</v>
      </c>
      <c r="AC48" s="143"/>
      <c r="AD48" s="143"/>
      <c r="AE48" s="143"/>
      <c r="AF48" s="143"/>
      <c r="AG48" s="143"/>
      <c r="AH48" s="143"/>
      <c r="AI48" s="64"/>
      <c r="AJ48" s="11"/>
      <c r="AK48" s="10"/>
      <c r="AL48" s="11"/>
      <c r="AM48" s="10"/>
      <c r="AN48" s="11"/>
      <c r="AO48" s="10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</row>
    <row r="49" spans="1:62" ht="16.5">
      <c r="B49" s="63"/>
      <c r="C49" s="69"/>
      <c r="D49" s="67" t="s">
        <v>19</v>
      </c>
      <c r="E49" s="68"/>
      <c r="F49" s="68"/>
      <c r="G49" s="68"/>
      <c r="H49" s="68"/>
      <c r="I49" s="68"/>
      <c r="J49" s="69"/>
      <c r="K49" s="57"/>
      <c r="L49" s="68"/>
      <c r="M49" s="67" t="s">
        <v>21</v>
      </c>
      <c r="N49" s="68"/>
      <c r="O49" s="68"/>
      <c r="P49" s="68"/>
      <c r="Q49" s="68"/>
      <c r="R49" s="68"/>
      <c r="S49" s="68"/>
      <c r="T49" s="68"/>
      <c r="U49" s="57"/>
      <c r="V49" s="57"/>
      <c r="W49" s="57"/>
      <c r="X49" s="57"/>
      <c r="Y49" s="57"/>
      <c r="Z49" s="57"/>
      <c r="AA49" s="57"/>
      <c r="AB49" s="143"/>
      <c r="AC49" s="143"/>
      <c r="AD49" s="143"/>
      <c r="AE49" s="143"/>
      <c r="AF49" s="143"/>
      <c r="AG49" s="143"/>
      <c r="AH49" s="143"/>
      <c r="AI49" s="64"/>
      <c r="AJ49" s="11"/>
      <c r="AK49" s="10"/>
      <c r="AL49" s="11"/>
      <c r="AM49" s="10"/>
      <c r="AN49" s="11"/>
      <c r="AO49" s="10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</row>
    <row r="50" spans="1:62" ht="16.5">
      <c r="B50" s="63"/>
      <c r="C50" s="69"/>
      <c r="D50" s="69" t="s">
        <v>18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64"/>
      <c r="AJ50" s="11"/>
      <c r="AK50" s="10"/>
      <c r="AL50" s="11"/>
      <c r="AM50" s="10"/>
      <c r="AN50" s="11"/>
      <c r="AO50" s="10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</row>
    <row r="51" spans="1:62" ht="17.25" thickBot="1">
      <c r="B51" s="70"/>
      <c r="C51" s="71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4"/>
      <c r="AJ51" s="11"/>
      <c r="AK51" s="10"/>
      <c r="AL51" s="11"/>
      <c r="AM51" s="10"/>
      <c r="AN51" s="11"/>
      <c r="AO51" s="10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</row>
    <row r="52" spans="1:62">
      <c r="AJ52" s="11"/>
      <c r="AK52" s="10"/>
      <c r="AL52" s="11"/>
      <c r="AM52" s="10"/>
      <c r="AN52" s="11"/>
      <c r="AO52" s="10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</row>
    <row r="53" spans="1:62">
      <c r="AJ53" s="11"/>
      <c r="AK53" s="10"/>
      <c r="AL53" s="11"/>
      <c r="AM53" s="10"/>
      <c r="AN53" s="11"/>
      <c r="AO53" s="10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</row>
    <row r="54" spans="1:62">
      <c r="AJ54" s="11"/>
      <c r="AK54" s="10"/>
      <c r="AL54" s="11"/>
      <c r="AM54" s="10"/>
      <c r="AN54" s="11"/>
      <c r="AO54" s="10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</row>
    <row r="55" spans="1:62">
      <c r="AJ55" s="11"/>
      <c r="AK55" s="10"/>
      <c r="AL55" s="11"/>
      <c r="AM55" s="10"/>
      <c r="AN55" s="11"/>
      <c r="AO55" s="10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</row>
    <row r="56" spans="1:62">
      <c r="AJ56" s="11"/>
      <c r="AK56" s="10"/>
      <c r="AL56" s="11"/>
      <c r="AM56" s="10"/>
      <c r="AN56" s="11"/>
      <c r="AO56" s="10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</row>
    <row r="57" spans="1:6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1"/>
      <c r="AM57" s="10"/>
      <c r="AN57" s="11"/>
    </row>
    <row r="58" spans="1:6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1"/>
      <c r="AM58" s="10"/>
      <c r="AN58" s="11"/>
    </row>
    <row r="59" spans="1:6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1"/>
      <c r="AM59" s="10"/>
      <c r="AN59" s="11"/>
    </row>
    <row r="60" spans="1:6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1"/>
      <c r="AM60" s="10"/>
      <c r="AN60" s="11"/>
    </row>
    <row r="61" spans="1:6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0"/>
      <c r="AL61" s="11"/>
      <c r="AM61" s="10"/>
      <c r="AN61" s="11"/>
    </row>
    <row r="62" spans="1:6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0"/>
      <c r="AL62" s="11"/>
      <c r="AM62" s="10"/>
      <c r="AN62" s="11"/>
    </row>
    <row r="63" spans="1:6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0"/>
      <c r="AL63" s="11"/>
      <c r="AM63" s="10"/>
      <c r="AN63" s="11"/>
    </row>
    <row r="64" spans="1:6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0"/>
      <c r="AL64" s="11"/>
      <c r="AM64" s="10"/>
      <c r="AN64" s="11"/>
    </row>
    <row r="65" spans="1:40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0"/>
      <c r="AL65" s="11"/>
      <c r="AM65" s="10"/>
      <c r="AN65" s="11"/>
    </row>
    <row r="66" spans="1:40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0"/>
      <c r="AL66" s="11"/>
      <c r="AM66" s="10"/>
      <c r="AN66" s="11"/>
    </row>
    <row r="67" spans="1:40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0"/>
      <c r="AL67" s="11"/>
      <c r="AM67" s="10"/>
      <c r="AN67" s="11"/>
    </row>
    <row r="68" spans="1:40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0"/>
      <c r="AL68" s="11"/>
      <c r="AM68" s="10"/>
      <c r="AN68" s="11"/>
    </row>
    <row r="69" spans="1:40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0"/>
      <c r="AL69" s="11"/>
      <c r="AM69" s="10"/>
      <c r="AN69" s="11"/>
    </row>
    <row r="70" spans="1:40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0"/>
      <c r="AL70" s="11"/>
      <c r="AM70" s="10"/>
      <c r="AN70" s="11"/>
    </row>
    <row r="71" spans="1:40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0"/>
      <c r="AL71" s="11"/>
      <c r="AM71" s="10"/>
      <c r="AN71" s="11"/>
    </row>
    <row r="72" spans="1:40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0"/>
      <c r="AL72" s="11"/>
      <c r="AM72" s="10"/>
      <c r="AN72" s="11"/>
    </row>
    <row r="73" spans="1:40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0"/>
      <c r="AL73" s="11"/>
      <c r="AM73" s="10"/>
      <c r="AN73" s="11"/>
    </row>
    <row r="74" spans="1:40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0"/>
      <c r="AL74" s="11"/>
      <c r="AM74" s="10"/>
      <c r="AN74" s="11"/>
    </row>
    <row r="75" spans="1:40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0"/>
      <c r="AL75" s="11"/>
      <c r="AM75" s="10"/>
      <c r="AN75" s="11"/>
    </row>
    <row r="76" spans="1:40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0"/>
      <c r="AL76" s="11"/>
      <c r="AM76" s="10"/>
      <c r="AN76" s="11"/>
    </row>
    <row r="77" spans="1:40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0"/>
      <c r="AL77" s="11"/>
      <c r="AM77" s="10"/>
      <c r="AN77" s="11"/>
    </row>
    <row r="78" spans="1:40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0"/>
      <c r="AL78" s="11"/>
      <c r="AM78" s="10"/>
      <c r="AN78" s="11"/>
    </row>
    <row r="79" spans="1:40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0"/>
      <c r="AL79" s="11"/>
      <c r="AM79" s="10"/>
      <c r="AN79" s="11"/>
    </row>
    <row r="80" spans="1:40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0"/>
      <c r="AL80" s="11"/>
      <c r="AM80" s="10"/>
      <c r="AN80" s="11"/>
    </row>
    <row r="81" spans="1:40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0"/>
      <c r="AL81" s="11"/>
      <c r="AM81" s="10"/>
      <c r="AN81" s="11"/>
    </row>
    <row r="82" spans="1:40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0"/>
      <c r="AL82" s="11"/>
      <c r="AM82" s="10"/>
      <c r="AN82" s="11"/>
    </row>
    <row r="83" spans="1:40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0"/>
      <c r="AL83" s="11"/>
      <c r="AM83" s="10"/>
      <c r="AN83" s="11"/>
    </row>
    <row r="84" spans="1:40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0"/>
      <c r="AL84" s="11"/>
      <c r="AM84" s="10"/>
      <c r="AN84" s="11"/>
    </row>
    <row r="85" spans="1:40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0"/>
      <c r="AL85" s="11"/>
      <c r="AM85" s="10"/>
      <c r="AN85" s="11"/>
    </row>
    <row r="86" spans="1:40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0"/>
      <c r="AL86" s="11"/>
      <c r="AM86" s="10"/>
      <c r="AN86" s="11"/>
    </row>
    <row r="87" spans="1:40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0"/>
      <c r="AL87" s="11"/>
      <c r="AM87" s="10"/>
      <c r="AN87" s="11"/>
    </row>
    <row r="88" spans="1:40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0"/>
      <c r="AL88" s="11"/>
      <c r="AM88" s="10"/>
      <c r="AN88" s="11"/>
    </row>
    <row r="89" spans="1:40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0"/>
      <c r="AL89" s="11"/>
      <c r="AM89" s="10"/>
      <c r="AN89" s="11"/>
    </row>
  </sheetData>
  <sheetProtection algorithmName="SHA-512" hashValue="AfdTiXhXjdK30duRvVCXjZKPo0Jhw5sFqwJlivFGMMWhyhxLq/OOIC8SnBeDgdqOeOfZCqi1CsiXPR2sFvg/tQ==" saltValue="nLkKlc4gcVK7GqiHhxjxiw==" spinCount="100000" sheet="1" objects="1" scenarios="1" selectLockedCells="1" selectUnlockedCells="1"/>
  <mergeCells count="13">
    <mergeCell ref="AB48:AH49"/>
    <mergeCell ref="AC6:AH6"/>
    <mergeCell ref="V6:AA6"/>
    <mergeCell ref="V5:AH5"/>
    <mergeCell ref="C3:AH3"/>
    <mergeCell ref="K5:M5"/>
    <mergeCell ref="K6:M6"/>
    <mergeCell ref="C5:D5"/>
    <mergeCell ref="C6:D6"/>
    <mergeCell ref="E5:I5"/>
    <mergeCell ref="E6:I6"/>
    <mergeCell ref="N6:T6"/>
    <mergeCell ref="N5:T5"/>
  </mergeCells>
  <phoneticPr fontId="1"/>
  <conditionalFormatting sqref="D41:AH41">
    <cfRule type="cellIs" dxfId="7" priority="58" operator="equal">
      <formula>"☆"</formula>
    </cfRule>
    <cfRule type="cellIs" dxfId="6" priority="59" operator="equal">
      <formula>"◎"</formula>
    </cfRule>
  </conditionalFormatting>
  <conditionalFormatting sqref="D43:AH43">
    <cfRule type="expression" dxfId="5" priority="57">
      <formula>D$42=1</formula>
    </cfRule>
    <cfRule type="expression" dxfId="4" priority="60">
      <formula>#REF!=1</formula>
    </cfRule>
  </conditionalFormatting>
  <printOptions horizontalCentered="1" verticalCentered="1"/>
  <pageMargins left="0" right="0" top="0" bottom="0" header="0" footer="0"/>
  <pageSetup paperSize="9" scale="51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3C5F-8C74-4CF5-B96F-77F3C2006E34}">
  <sheetPr>
    <tabColor theme="5"/>
    <pageSetUpPr fitToPage="1"/>
  </sheetPr>
  <dimension ref="A1:BJ89"/>
  <sheetViews>
    <sheetView showGridLines="0" showRuler="0" view="pageBreakPreview" topLeftCell="A4" zoomScale="66" zoomScaleNormal="69" zoomScaleSheetLayoutView="66" zoomScalePageLayoutView="55" workbookViewId="0">
      <selection activeCell="AJ10" sqref="AJ10:AP40"/>
    </sheetView>
  </sheetViews>
  <sheetFormatPr defaultRowHeight="15.75"/>
  <cols>
    <col min="1" max="1" width="3.375" style="6" customWidth="1"/>
    <col min="2" max="2" width="4.25" style="6" customWidth="1"/>
    <col min="3" max="3" width="22.625" style="6" customWidth="1"/>
    <col min="4" max="34" width="7.5" style="6" customWidth="1"/>
    <col min="35" max="35" width="3.875" style="6" customWidth="1"/>
    <col min="36" max="36" width="9" style="8"/>
    <col min="37" max="37" width="9" style="9"/>
    <col min="38" max="38" width="9.375" style="8" bestFit="1" customWidth="1"/>
    <col min="39" max="39" width="7.125" style="9" customWidth="1"/>
    <col min="40" max="40" width="9" style="8"/>
    <col min="41" max="41" width="9" style="9"/>
    <col min="42" max="42" width="9" style="8"/>
    <col min="43" max="16384" width="9" style="6"/>
  </cols>
  <sheetData>
    <row r="1" spans="1:62" ht="16.5" thickBot="1">
      <c r="AJ1" s="11"/>
      <c r="AK1" s="10"/>
      <c r="AL1" s="11"/>
      <c r="AM1" s="10"/>
      <c r="AN1" s="11"/>
      <c r="AO1" s="10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</row>
    <row r="2" spans="1:62" ht="20.25" customHeight="1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2"/>
      <c r="AJ2" s="11"/>
      <c r="AK2" s="10"/>
      <c r="AL2" s="11"/>
      <c r="AM2" s="10"/>
      <c r="AN2" s="11"/>
      <c r="AO2" s="10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</row>
    <row r="3" spans="1:62" ht="40.5" customHeight="1">
      <c r="B3" s="63"/>
      <c r="C3" s="148" t="s">
        <v>65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64"/>
      <c r="AJ3" s="11"/>
      <c r="AK3" s="10"/>
      <c r="AL3" s="11"/>
      <c r="AM3" s="10"/>
      <c r="AN3" s="11"/>
      <c r="AO3" s="10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</row>
    <row r="4" spans="1:62">
      <c r="B4" s="63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64"/>
      <c r="AJ4" s="11"/>
      <c r="AK4" s="10"/>
      <c r="AL4" s="11"/>
      <c r="AM4" s="10"/>
      <c r="AN4" s="11"/>
      <c r="AO4" s="10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</row>
    <row r="5" spans="1:62" ht="30" customHeight="1">
      <c r="B5" s="63"/>
      <c r="C5" s="57"/>
      <c r="D5" s="134" t="s">
        <v>40</v>
      </c>
      <c r="E5" s="135"/>
      <c r="F5" s="135"/>
      <c r="G5" s="137" t="str">
        <f>IF(リスト!D4="","",リスト!D4)</f>
        <v/>
      </c>
      <c r="H5" s="137"/>
      <c r="I5" s="137"/>
      <c r="J5" s="137"/>
      <c r="K5" s="137"/>
      <c r="L5" s="138"/>
      <c r="M5" s="57"/>
      <c r="N5" s="134" t="s">
        <v>61</v>
      </c>
      <c r="O5" s="135"/>
      <c r="P5" s="135"/>
      <c r="Q5" s="137" t="str">
        <f>IF(リスト!D4="","",リスト!K4&amp;" "&amp;リスト!I4)</f>
        <v/>
      </c>
      <c r="R5" s="137"/>
      <c r="S5" s="137"/>
      <c r="T5" s="138"/>
      <c r="U5" s="57"/>
      <c r="V5" s="145" t="s">
        <v>45</v>
      </c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64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</row>
    <row r="6" spans="1:62" ht="32.25" customHeight="1">
      <c r="B6" s="63"/>
      <c r="C6" s="57"/>
      <c r="D6" s="134" t="s">
        <v>41</v>
      </c>
      <c r="E6" s="135"/>
      <c r="F6" s="135"/>
      <c r="G6" s="139" t="str">
        <f>IF(リスト!D4="","",リスト!D5)</f>
        <v/>
      </c>
      <c r="H6" s="139"/>
      <c r="I6" s="139"/>
      <c r="J6" s="139"/>
      <c r="K6" s="139"/>
      <c r="L6" s="140"/>
      <c r="M6" s="57"/>
      <c r="N6" s="134" t="s">
        <v>42</v>
      </c>
      <c r="O6" s="135"/>
      <c r="P6" s="135"/>
      <c r="Q6" s="146" t="str">
        <f>IF(リスト!D4="","",リスト!I5)</f>
        <v/>
      </c>
      <c r="R6" s="146"/>
      <c r="S6" s="146"/>
      <c r="T6" s="147"/>
      <c r="U6" s="57"/>
      <c r="V6" s="144" t="str">
        <f>IF(リスト!D4="","",リスト!H6)</f>
        <v/>
      </c>
      <c r="W6" s="139"/>
      <c r="X6" s="139"/>
      <c r="Y6" s="139"/>
      <c r="Z6" s="139"/>
      <c r="AA6" s="139"/>
      <c r="AB6" s="83" t="s">
        <v>44</v>
      </c>
      <c r="AC6" s="139" t="str">
        <f>IF(リスト!D4="","",リスト!K6)</f>
        <v/>
      </c>
      <c r="AD6" s="139"/>
      <c r="AE6" s="139"/>
      <c r="AF6" s="139"/>
      <c r="AG6" s="139"/>
      <c r="AH6" s="140"/>
      <c r="AI6" s="64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1:62">
      <c r="B7" s="6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64"/>
      <c r="AJ7" s="11"/>
      <c r="AK7" s="10"/>
      <c r="AL7" s="11"/>
      <c r="AM7" s="10"/>
      <c r="AN7" s="11"/>
      <c r="AO7" s="10"/>
      <c r="AP7" s="43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1:62" ht="130.5" customHeight="1">
      <c r="A8" s="57"/>
      <c r="B8" s="63"/>
      <c r="C8" s="58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65"/>
      <c r="AJ8" s="11"/>
      <c r="AK8" s="10"/>
      <c r="AL8" s="11"/>
      <c r="AM8" s="10"/>
      <c r="AN8" s="11"/>
      <c r="AO8" s="10"/>
      <c r="AP8" s="43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62">
      <c r="A9" s="57"/>
      <c r="B9" s="63"/>
      <c r="C9" s="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65"/>
      <c r="AJ9" s="11"/>
      <c r="AK9" s="10"/>
      <c r="AL9" s="11"/>
      <c r="AM9" s="10"/>
      <c r="AN9" s="11"/>
      <c r="AO9" s="10"/>
      <c r="AP9" s="43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</row>
    <row r="10" spans="1:62">
      <c r="A10" s="57"/>
      <c r="B10" s="63"/>
      <c r="C10" s="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65"/>
      <c r="AJ10" s="44">
        <f>リスト!B9</f>
        <v>1</v>
      </c>
      <c r="AK10" s="45" t="str">
        <f>IF(リスト!D9="","",リスト!D9)</f>
        <v/>
      </c>
      <c r="AL10" s="46" t="e">
        <f>IF(AK10="",NA(),IF(AK10&gt;0.5,AK10-0.5,AK10+0.5))</f>
        <v>#N/A</v>
      </c>
      <c r="AM10" s="45" t="str">
        <f>IF(リスト!K9="","",リスト!K9)</f>
        <v/>
      </c>
      <c r="AN10" s="46" t="e">
        <f>IF(AM10="",NA(),IF(AM10&gt;0.5,AM10-0.5,AM10+0.5))</f>
        <v>#N/A</v>
      </c>
      <c r="AO10" s="45" t="str">
        <f>IF(リスト!M9="","",リスト!M9)</f>
        <v/>
      </c>
      <c r="AP10" s="46" t="e">
        <f>IF(AO10="",NA(),IF(AO10&gt;0.5,AO10-0.5,AO10+0.5))</f>
        <v>#N/A</v>
      </c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</row>
    <row r="11" spans="1:62">
      <c r="A11" s="57"/>
      <c r="B11" s="63"/>
      <c r="C11" s="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65"/>
      <c r="AJ11" s="44">
        <f>リスト!B10</f>
        <v>2</v>
      </c>
      <c r="AK11" s="45" t="str">
        <f>IF(リスト!D10="","",リスト!D10)</f>
        <v/>
      </c>
      <c r="AL11" s="46" t="e">
        <f t="shared" ref="AL11:AL40" si="0">IF(AK11="",NA(),IF(AK11&gt;0.5,AK11-0.5,AK11+0.5))</f>
        <v>#N/A</v>
      </c>
      <c r="AM11" s="45" t="str">
        <f>IF(リスト!K10="","",リスト!K10)</f>
        <v/>
      </c>
      <c r="AN11" s="46" t="e">
        <f t="shared" ref="AN11:AN40" si="1">IF(AM11="",NA(),IF(AM11&gt;0.5,AM11-0.5,AM11+0.5))</f>
        <v>#N/A</v>
      </c>
      <c r="AO11" s="45" t="str">
        <f>IF(リスト!M10="","",リスト!M10)</f>
        <v/>
      </c>
      <c r="AP11" s="46" t="e">
        <f t="shared" ref="AP11:AP40" si="2">IF(AO11="",NA(),IF(AO11&gt;0.5,AO11-0.5,AO11+0.5))</f>
        <v>#N/A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</row>
    <row r="12" spans="1:62">
      <c r="A12" s="57"/>
      <c r="B12" s="63"/>
      <c r="C12" s="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65"/>
      <c r="AJ12" s="44">
        <f>リスト!B11</f>
        <v>3</v>
      </c>
      <c r="AK12" s="45" t="str">
        <f>IF(リスト!D11="","",リスト!D11)</f>
        <v/>
      </c>
      <c r="AL12" s="46" t="e">
        <f t="shared" si="0"/>
        <v>#N/A</v>
      </c>
      <c r="AM12" s="45" t="str">
        <f>IF(リスト!K11="","",リスト!K11)</f>
        <v/>
      </c>
      <c r="AN12" s="46" t="e">
        <f t="shared" si="1"/>
        <v>#N/A</v>
      </c>
      <c r="AO12" s="45" t="str">
        <f>IF(リスト!M11="","",リスト!M11)</f>
        <v/>
      </c>
      <c r="AP12" s="46" t="e">
        <f t="shared" si="2"/>
        <v>#N/A</v>
      </c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</row>
    <row r="13" spans="1:62">
      <c r="A13" s="57"/>
      <c r="B13" s="63"/>
      <c r="C13" s="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65"/>
      <c r="AJ13" s="44">
        <f>リスト!B12</f>
        <v>4</v>
      </c>
      <c r="AK13" s="45" t="str">
        <f>IF(リスト!D12="","",リスト!D12)</f>
        <v/>
      </c>
      <c r="AL13" s="46" t="e">
        <f t="shared" si="0"/>
        <v>#N/A</v>
      </c>
      <c r="AM13" s="45" t="str">
        <f>IF(リスト!K12="","",リスト!K12)</f>
        <v/>
      </c>
      <c r="AN13" s="46" t="e">
        <f t="shared" si="1"/>
        <v>#N/A</v>
      </c>
      <c r="AO13" s="45" t="str">
        <f>IF(リスト!M12="","",リスト!M12)</f>
        <v/>
      </c>
      <c r="AP13" s="46" t="e">
        <f t="shared" si="2"/>
        <v>#N/A</v>
      </c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62">
      <c r="A14" s="57"/>
      <c r="B14" s="63"/>
      <c r="C14" s="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65"/>
      <c r="AJ14" s="44">
        <f>リスト!B13</f>
        <v>5</v>
      </c>
      <c r="AK14" s="45" t="str">
        <f>IF(リスト!D13="","",リスト!D13)</f>
        <v/>
      </c>
      <c r="AL14" s="46" t="e">
        <f t="shared" si="0"/>
        <v>#N/A</v>
      </c>
      <c r="AM14" s="45" t="str">
        <f>IF(リスト!K13="","",リスト!K13)</f>
        <v/>
      </c>
      <c r="AN14" s="46" t="e">
        <f t="shared" si="1"/>
        <v>#N/A</v>
      </c>
      <c r="AO14" s="45" t="str">
        <f>IF(リスト!M13="","",リスト!M13)</f>
        <v/>
      </c>
      <c r="AP14" s="46" t="e">
        <f t="shared" si="2"/>
        <v>#N/A</v>
      </c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62">
      <c r="A15" s="57"/>
      <c r="B15" s="63"/>
      <c r="C15" s="13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65"/>
      <c r="AJ15" s="44">
        <f>リスト!B14</f>
        <v>6</v>
      </c>
      <c r="AK15" s="45" t="str">
        <f>IF(リスト!D14="","",リスト!D14)</f>
        <v/>
      </c>
      <c r="AL15" s="46" t="e">
        <f t="shared" si="0"/>
        <v>#N/A</v>
      </c>
      <c r="AM15" s="45" t="str">
        <f>IF(リスト!K14="","",リスト!K14)</f>
        <v/>
      </c>
      <c r="AN15" s="46" t="e">
        <f t="shared" si="1"/>
        <v>#N/A</v>
      </c>
      <c r="AO15" s="45" t="str">
        <f>IF(リスト!M14="","",リスト!M14)</f>
        <v/>
      </c>
      <c r="AP15" s="46" t="e">
        <f t="shared" si="2"/>
        <v>#N/A</v>
      </c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1:62">
      <c r="A16" s="57"/>
      <c r="B16" s="63"/>
      <c r="C16" s="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65"/>
      <c r="AJ16" s="44">
        <f>リスト!B15</f>
        <v>7</v>
      </c>
      <c r="AK16" s="45" t="str">
        <f>IF(リスト!D15="","",リスト!D15)</f>
        <v/>
      </c>
      <c r="AL16" s="46" t="e">
        <f t="shared" si="0"/>
        <v>#N/A</v>
      </c>
      <c r="AM16" s="45" t="str">
        <f>IF(リスト!K15="","",リスト!K15)</f>
        <v/>
      </c>
      <c r="AN16" s="46" t="e">
        <f t="shared" si="1"/>
        <v>#N/A</v>
      </c>
      <c r="AO16" s="45" t="str">
        <f>IF(リスト!M15="","",リスト!M15)</f>
        <v/>
      </c>
      <c r="AP16" s="46" t="e">
        <f t="shared" si="2"/>
        <v>#N/A</v>
      </c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1:62">
      <c r="A17" s="57"/>
      <c r="B17" s="63"/>
      <c r="C17" s="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65"/>
      <c r="AJ17" s="44">
        <f>リスト!B16</f>
        <v>8</v>
      </c>
      <c r="AK17" s="45" t="str">
        <f>IF(リスト!D16="","",リスト!D16)</f>
        <v/>
      </c>
      <c r="AL17" s="46" t="e">
        <f t="shared" si="0"/>
        <v>#N/A</v>
      </c>
      <c r="AM17" s="45" t="str">
        <f>IF(リスト!K16="","",リスト!K16)</f>
        <v/>
      </c>
      <c r="AN17" s="46" t="e">
        <f t="shared" si="1"/>
        <v>#N/A</v>
      </c>
      <c r="AO17" s="45" t="str">
        <f>IF(リスト!M16="","",リスト!M16)</f>
        <v/>
      </c>
      <c r="AP17" s="46" t="e">
        <f t="shared" si="2"/>
        <v>#N/A</v>
      </c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1:62">
      <c r="A18" s="57"/>
      <c r="B18" s="63"/>
      <c r="C18" s="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65"/>
      <c r="AJ18" s="44">
        <f>リスト!B17</f>
        <v>9</v>
      </c>
      <c r="AK18" s="45" t="str">
        <f>IF(リスト!D17="","",リスト!D17)</f>
        <v/>
      </c>
      <c r="AL18" s="46" t="e">
        <f t="shared" si="0"/>
        <v>#N/A</v>
      </c>
      <c r="AM18" s="45" t="str">
        <f>IF(リスト!K17="","",リスト!K17)</f>
        <v/>
      </c>
      <c r="AN18" s="46" t="e">
        <f t="shared" si="1"/>
        <v>#N/A</v>
      </c>
      <c r="AO18" s="45" t="str">
        <f>IF(リスト!M17="","",リスト!M17)</f>
        <v/>
      </c>
      <c r="AP18" s="46" t="e">
        <f t="shared" si="2"/>
        <v>#N/A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</row>
    <row r="19" spans="1:62">
      <c r="A19" s="57"/>
      <c r="B19" s="63"/>
      <c r="C19" s="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65"/>
      <c r="AJ19" s="44">
        <f>リスト!B18</f>
        <v>10</v>
      </c>
      <c r="AK19" s="45" t="str">
        <f>IF(リスト!D18="","",リスト!D18)</f>
        <v/>
      </c>
      <c r="AL19" s="46" t="e">
        <f t="shared" si="0"/>
        <v>#N/A</v>
      </c>
      <c r="AM19" s="45" t="str">
        <f>IF(リスト!K18="","",リスト!K18)</f>
        <v/>
      </c>
      <c r="AN19" s="46" t="e">
        <f t="shared" si="1"/>
        <v>#N/A</v>
      </c>
      <c r="AO19" s="45" t="str">
        <f>IF(リスト!M18="","",リスト!M18)</f>
        <v/>
      </c>
      <c r="AP19" s="46" t="e">
        <f t="shared" si="2"/>
        <v>#N/A</v>
      </c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</row>
    <row r="20" spans="1:62">
      <c r="A20" s="57"/>
      <c r="B20" s="63"/>
      <c r="C20" s="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65"/>
      <c r="AJ20" s="44">
        <f>リスト!B19</f>
        <v>11</v>
      </c>
      <c r="AK20" s="45" t="str">
        <f>IF(リスト!D19="","",リスト!D19)</f>
        <v/>
      </c>
      <c r="AL20" s="46" t="e">
        <f t="shared" si="0"/>
        <v>#N/A</v>
      </c>
      <c r="AM20" s="45" t="str">
        <f>IF(リスト!K19="","",リスト!K19)</f>
        <v/>
      </c>
      <c r="AN20" s="46" t="e">
        <f t="shared" si="1"/>
        <v>#N/A</v>
      </c>
      <c r="AO20" s="45" t="str">
        <f>IF(リスト!M19="","",リスト!M19)</f>
        <v/>
      </c>
      <c r="AP20" s="46" t="e">
        <f t="shared" si="2"/>
        <v>#N/A</v>
      </c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>
      <c r="A21" s="57"/>
      <c r="B21" s="63"/>
      <c r="C21" s="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65"/>
      <c r="AJ21" s="44">
        <f>リスト!B20</f>
        <v>12</v>
      </c>
      <c r="AK21" s="45" t="str">
        <f>IF(リスト!D20="","",リスト!D20)</f>
        <v/>
      </c>
      <c r="AL21" s="46" t="e">
        <f t="shared" si="0"/>
        <v>#N/A</v>
      </c>
      <c r="AM21" s="45" t="str">
        <f>IF(リスト!K20="","",リスト!K20)</f>
        <v/>
      </c>
      <c r="AN21" s="46" t="e">
        <f t="shared" si="1"/>
        <v>#N/A</v>
      </c>
      <c r="AO21" s="45" t="str">
        <f>IF(リスト!M20="","",リスト!M20)</f>
        <v/>
      </c>
      <c r="AP21" s="46" t="e">
        <f t="shared" si="2"/>
        <v>#N/A</v>
      </c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</row>
    <row r="22" spans="1:62">
      <c r="A22" s="57"/>
      <c r="B22" s="63"/>
      <c r="C22" s="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65"/>
      <c r="AJ22" s="44">
        <f>リスト!B21</f>
        <v>13</v>
      </c>
      <c r="AK22" s="45" t="str">
        <f>IF(リスト!D21="","",リスト!D21)</f>
        <v/>
      </c>
      <c r="AL22" s="46" t="e">
        <f t="shared" si="0"/>
        <v>#N/A</v>
      </c>
      <c r="AM22" s="45" t="str">
        <f>IF(リスト!K21="","",リスト!K21)</f>
        <v/>
      </c>
      <c r="AN22" s="46" t="e">
        <f t="shared" si="1"/>
        <v>#N/A</v>
      </c>
      <c r="AO22" s="45" t="str">
        <f>IF(リスト!M21="","",リスト!M21)</f>
        <v/>
      </c>
      <c r="AP22" s="46" t="e">
        <f t="shared" si="2"/>
        <v>#N/A</v>
      </c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</row>
    <row r="23" spans="1:62">
      <c r="A23" s="57"/>
      <c r="B23" s="63"/>
      <c r="C23" s="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65"/>
      <c r="AJ23" s="44">
        <f>リスト!B22</f>
        <v>14</v>
      </c>
      <c r="AK23" s="45" t="str">
        <f>IF(リスト!D22="","",リスト!D22)</f>
        <v/>
      </c>
      <c r="AL23" s="46" t="e">
        <f t="shared" si="0"/>
        <v>#N/A</v>
      </c>
      <c r="AM23" s="45" t="str">
        <f>IF(リスト!K22="","",リスト!K22)</f>
        <v/>
      </c>
      <c r="AN23" s="46" t="e">
        <f t="shared" si="1"/>
        <v>#N/A</v>
      </c>
      <c r="AO23" s="45" t="str">
        <f>IF(リスト!M22="","",リスト!M22)</f>
        <v/>
      </c>
      <c r="AP23" s="46" t="e">
        <f t="shared" si="2"/>
        <v>#N/A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</row>
    <row r="24" spans="1:62">
      <c r="A24" s="57"/>
      <c r="B24" s="63"/>
      <c r="C24" s="13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65"/>
      <c r="AJ24" s="44">
        <f>リスト!B23</f>
        <v>15</v>
      </c>
      <c r="AK24" s="45" t="str">
        <f>IF(リスト!D23="","",リスト!D23)</f>
        <v/>
      </c>
      <c r="AL24" s="46" t="e">
        <f t="shared" si="0"/>
        <v>#N/A</v>
      </c>
      <c r="AM24" s="45" t="str">
        <f>IF(リスト!K23="","",リスト!K23)</f>
        <v/>
      </c>
      <c r="AN24" s="46" t="e">
        <f t="shared" si="1"/>
        <v>#N/A</v>
      </c>
      <c r="AO24" s="45" t="str">
        <f>IF(リスト!M23="","",リスト!M23)</f>
        <v/>
      </c>
      <c r="AP24" s="46" t="e">
        <f t="shared" si="2"/>
        <v>#N/A</v>
      </c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</row>
    <row r="25" spans="1:62">
      <c r="A25" s="57"/>
      <c r="B25" s="63"/>
      <c r="C25" s="13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65"/>
      <c r="AJ25" s="44">
        <f>リスト!B24</f>
        <v>16</v>
      </c>
      <c r="AK25" s="45" t="str">
        <f>IF(リスト!D24="","",リスト!D24)</f>
        <v/>
      </c>
      <c r="AL25" s="46" t="e">
        <f t="shared" si="0"/>
        <v>#N/A</v>
      </c>
      <c r="AM25" s="45" t="str">
        <f>IF(リスト!K24="","",リスト!K24)</f>
        <v/>
      </c>
      <c r="AN25" s="46" t="e">
        <f t="shared" si="1"/>
        <v>#N/A</v>
      </c>
      <c r="AO25" s="45" t="str">
        <f>IF(リスト!M24="","",リスト!M24)</f>
        <v/>
      </c>
      <c r="AP25" s="46" t="e">
        <f t="shared" si="2"/>
        <v>#N/A</v>
      </c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</row>
    <row r="26" spans="1:62">
      <c r="A26" s="57"/>
      <c r="B26" s="63"/>
      <c r="C26" s="13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65"/>
      <c r="AJ26" s="44">
        <f>リスト!B25</f>
        <v>17</v>
      </c>
      <c r="AK26" s="45" t="str">
        <f>IF(リスト!D25="","",リスト!D25)</f>
        <v/>
      </c>
      <c r="AL26" s="46" t="e">
        <f t="shared" si="0"/>
        <v>#N/A</v>
      </c>
      <c r="AM26" s="45" t="str">
        <f>IF(リスト!K25="","",リスト!K25)</f>
        <v/>
      </c>
      <c r="AN26" s="46" t="e">
        <f t="shared" si="1"/>
        <v>#N/A</v>
      </c>
      <c r="AO26" s="45" t="str">
        <f>IF(リスト!M25="","",リスト!M25)</f>
        <v/>
      </c>
      <c r="AP26" s="46" t="e">
        <f t="shared" si="2"/>
        <v>#N/A</v>
      </c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</row>
    <row r="27" spans="1:62">
      <c r="A27" s="57"/>
      <c r="B27" s="63"/>
      <c r="C27" s="13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65"/>
      <c r="AJ27" s="44">
        <f>リスト!B26</f>
        <v>18</v>
      </c>
      <c r="AK27" s="45" t="str">
        <f>IF(リスト!D26="","",リスト!D26)</f>
        <v/>
      </c>
      <c r="AL27" s="46" t="e">
        <f t="shared" si="0"/>
        <v>#N/A</v>
      </c>
      <c r="AM27" s="45" t="str">
        <f>IF(リスト!K26="","",リスト!K26)</f>
        <v/>
      </c>
      <c r="AN27" s="46" t="e">
        <f t="shared" si="1"/>
        <v>#N/A</v>
      </c>
      <c r="AO27" s="45" t="str">
        <f>IF(リスト!M26="","",リスト!M26)</f>
        <v/>
      </c>
      <c r="AP27" s="46" t="e">
        <f t="shared" si="2"/>
        <v>#N/A</v>
      </c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</row>
    <row r="28" spans="1:62">
      <c r="A28" s="57"/>
      <c r="B28" s="63"/>
      <c r="C28" s="13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65"/>
      <c r="AJ28" s="44">
        <f>リスト!B27</f>
        <v>19</v>
      </c>
      <c r="AK28" s="45" t="str">
        <f>IF(リスト!D27="","",リスト!D27)</f>
        <v/>
      </c>
      <c r="AL28" s="46" t="e">
        <f t="shared" si="0"/>
        <v>#N/A</v>
      </c>
      <c r="AM28" s="45" t="str">
        <f>IF(リスト!K27="","",リスト!K27)</f>
        <v/>
      </c>
      <c r="AN28" s="46" t="e">
        <f t="shared" si="1"/>
        <v>#N/A</v>
      </c>
      <c r="AO28" s="45" t="str">
        <f>IF(リスト!M27="","",リスト!M27)</f>
        <v/>
      </c>
      <c r="AP28" s="46" t="e">
        <f t="shared" si="2"/>
        <v>#N/A</v>
      </c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</row>
    <row r="29" spans="1:62">
      <c r="A29" s="57"/>
      <c r="B29" s="63"/>
      <c r="C29" s="13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65"/>
      <c r="AJ29" s="44">
        <f>リスト!B28</f>
        <v>20</v>
      </c>
      <c r="AK29" s="45" t="str">
        <f>IF(リスト!D28="","",リスト!D28)</f>
        <v/>
      </c>
      <c r="AL29" s="46" t="e">
        <f t="shared" si="0"/>
        <v>#N/A</v>
      </c>
      <c r="AM29" s="45" t="str">
        <f>IF(リスト!K28="","",リスト!K28)</f>
        <v/>
      </c>
      <c r="AN29" s="46" t="e">
        <f t="shared" si="1"/>
        <v>#N/A</v>
      </c>
      <c r="AO29" s="45" t="str">
        <f>IF(リスト!M28="","",リスト!M28)</f>
        <v/>
      </c>
      <c r="AP29" s="46" t="e">
        <f t="shared" si="2"/>
        <v>#N/A</v>
      </c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</row>
    <row r="30" spans="1:62">
      <c r="A30" s="57"/>
      <c r="B30" s="63"/>
      <c r="C30" s="1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65"/>
      <c r="AJ30" s="44">
        <f>リスト!B29</f>
        <v>21</v>
      </c>
      <c r="AK30" s="45" t="str">
        <f>IF(リスト!D29="","",リスト!D29)</f>
        <v/>
      </c>
      <c r="AL30" s="46" t="e">
        <f t="shared" si="0"/>
        <v>#N/A</v>
      </c>
      <c r="AM30" s="45" t="str">
        <f>IF(リスト!K29="","",リスト!K29)</f>
        <v/>
      </c>
      <c r="AN30" s="46" t="e">
        <f t="shared" si="1"/>
        <v>#N/A</v>
      </c>
      <c r="AO30" s="45" t="str">
        <f>IF(リスト!M29="","",リスト!M29)</f>
        <v/>
      </c>
      <c r="AP30" s="46" t="e">
        <f t="shared" si="2"/>
        <v>#N/A</v>
      </c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</row>
    <row r="31" spans="1:62">
      <c r="A31" s="57"/>
      <c r="B31" s="63"/>
      <c r="C31" s="13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65"/>
      <c r="AJ31" s="44">
        <f>リスト!B30</f>
        <v>22</v>
      </c>
      <c r="AK31" s="45" t="str">
        <f>IF(リスト!D30="","",リスト!D30)</f>
        <v/>
      </c>
      <c r="AL31" s="46" t="e">
        <f>IF(AK31="",NA(),IF(AK31&gt;0.5,AK31-0.5,AK31+0.5))</f>
        <v>#N/A</v>
      </c>
      <c r="AM31" s="45" t="str">
        <f>IF(リスト!K30="","",リスト!K30)</f>
        <v/>
      </c>
      <c r="AN31" s="46" t="e">
        <f t="shared" si="1"/>
        <v>#N/A</v>
      </c>
      <c r="AO31" s="45" t="str">
        <f>IF(リスト!M30="","",リスト!M30)</f>
        <v/>
      </c>
      <c r="AP31" s="46" t="e">
        <f t="shared" si="2"/>
        <v>#N/A</v>
      </c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</row>
    <row r="32" spans="1:62">
      <c r="A32" s="57"/>
      <c r="B32" s="63"/>
      <c r="C32" s="13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5"/>
      <c r="AJ32" s="44">
        <f>リスト!B31</f>
        <v>23</v>
      </c>
      <c r="AK32" s="45" t="str">
        <f>IF(リスト!D31="","",リスト!D31)</f>
        <v/>
      </c>
      <c r="AL32" s="46" t="e">
        <f t="shared" si="0"/>
        <v>#N/A</v>
      </c>
      <c r="AM32" s="45" t="str">
        <f>IF(リスト!K31="","",リスト!K31)</f>
        <v/>
      </c>
      <c r="AN32" s="46" t="e">
        <f t="shared" si="1"/>
        <v>#N/A</v>
      </c>
      <c r="AO32" s="45" t="str">
        <f>IF(リスト!M31="","",リスト!M31)</f>
        <v/>
      </c>
      <c r="AP32" s="46" t="e">
        <f t="shared" si="2"/>
        <v>#N/A</v>
      </c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</row>
    <row r="33" spans="1:62">
      <c r="A33" s="57"/>
      <c r="B33" s="63"/>
      <c r="C33" s="13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65"/>
      <c r="AJ33" s="44">
        <f>リスト!B32</f>
        <v>24</v>
      </c>
      <c r="AK33" s="45" t="str">
        <f>IF(リスト!D32="","",リスト!D32)</f>
        <v/>
      </c>
      <c r="AL33" s="46" t="e">
        <f t="shared" si="0"/>
        <v>#N/A</v>
      </c>
      <c r="AM33" s="45" t="str">
        <f>IF(リスト!K32="","",リスト!K32)</f>
        <v/>
      </c>
      <c r="AN33" s="46" t="e">
        <f t="shared" si="1"/>
        <v>#N/A</v>
      </c>
      <c r="AO33" s="45" t="str">
        <f>IF(リスト!M32="","",リスト!M32)</f>
        <v/>
      </c>
      <c r="AP33" s="46" t="e">
        <f t="shared" si="2"/>
        <v>#N/A</v>
      </c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</row>
    <row r="34" spans="1:62">
      <c r="A34" s="57"/>
      <c r="B34" s="63"/>
      <c r="C34" s="13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65"/>
      <c r="AJ34" s="44">
        <f>リスト!B33</f>
        <v>25</v>
      </c>
      <c r="AK34" s="45" t="str">
        <f>IF(リスト!D33="","",リスト!D33)</f>
        <v/>
      </c>
      <c r="AL34" s="46" t="e">
        <f t="shared" si="0"/>
        <v>#N/A</v>
      </c>
      <c r="AM34" s="45" t="str">
        <f>IF(リスト!K33="","",リスト!K33)</f>
        <v/>
      </c>
      <c r="AN34" s="46" t="e">
        <f t="shared" si="1"/>
        <v>#N/A</v>
      </c>
      <c r="AO34" s="45" t="str">
        <f>IF(リスト!M33="","",リスト!M33)</f>
        <v/>
      </c>
      <c r="AP34" s="46" t="e">
        <f t="shared" si="2"/>
        <v>#N/A</v>
      </c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</row>
    <row r="35" spans="1:62">
      <c r="A35" s="57"/>
      <c r="B35" s="63"/>
      <c r="C35" s="13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65"/>
      <c r="AJ35" s="44">
        <f>リスト!B34</f>
        <v>26</v>
      </c>
      <c r="AK35" s="45" t="str">
        <f>IF(リスト!D34="","",リスト!D34)</f>
        <v/>
      </c>
      <c r="AL35" s="46" t="e">
        <f t="shared" si="0"/>
        <v>#N/A</v>
      </c>
      <c r="AM35" s="45" t="str">
        <f>IF(リスト!K34="","",リスト!K34)</f>
        <v/>
      </c>
      <c r="AN35" s="46" t="e">
        <f t="shared" si="1"/>
        <v>#N/A</v>
      </c>
      <c r="AO35" s="45" t="str">
        <f>IF(リスト!M34="","",リスト!M34)</f>
        <v/>
      </c>
      <c r="AP35" s="46" t="e">
        <f t="shared" si="2"/>
        <v>#N/A</v>
      </c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</row>
    <row r="36" spans="1:62">
      <c r="A36" s="57"/>
      <c r="B36" s="63"/>
      <c r="C36" s="13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65"/>
      <c r="AJ36" s="44">
        <f>リスト!B35</f>
        <v>27</v>
      </c>
      <c r="AK36" s="45" t="str">
        <f>IF(リスト!D35="","",リスト!D35)</f>
        <v/>
      </c>
      <c r="AL36" s="46" t="e">
        <f t="shared" si="0"/>
        <v>#N/A</v>
      </c>
      <c r="AM36" s="45" t="str">
        <f>IF(リスト!K35="","",リスト!K35)</f>
        <v/>
      </c>
      <c r="AN36" s="46" t="e">
        <f t="shared" si="1"/>
        <v>#N/A</v>
      </c>
      <c r="AO36" s="45" t="str">
        <f>IF(リスト!M35="","",リスト!M35)</f>
        <v/>
      </c>
      <c r="AP36" s="46" t="e">
        <f t="shared" si="2"/>
        <v>#N/A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</row>
    <row r="37" spans="1:62" ht="16.5" customHeight="1">
      <c r="A37" s="57"/>
      <c r="B37" s="63"/>
      <c r="C37" s="59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65"/>
      <c r="AJ37" s="44">
        <f>リスト!B36</f>
        <v>28</v>
      </c>
      <c r="AK37" s="45" t="str">
        <f>IF(リスト!D36="","",リスト!D36)</f>
        <v/>
      </c>
      <c r="AL37" s="46" t="e">
        <f t="shared" si="0"/>
        <v>#N/A</v>
      </c>
      <c r="AM37" s="45" t="str">
        <f>IF(リスト!K36="","",リスト!K36)</f>
        <v/>
      </c>
      <c r="AN37" s="46" t="e">
        <f t="shared" si="1"/>
        <v>#N/A</v>
      </c>
      <c r="AO37" s="45" t="str">
        <f>IF(リスト!M36="","",リスト!M36)</f>
        <v/>
      </c>
      <c r="AP37" s="46" t="e">
        <f t="shared" si="2"/>
        <v>#N/A</v>
      </c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</row>
    <row r="38" spans="1:62" ht="30.75" customHeight="1">
      <c r="B38" s="63"/>
      <c r="C38" s="1" t="s">
        <v>0</v>
      </c>
      <c r="D38" s="1">
        <v>1</v>
      </c>
      <c r="E38" s="1">
        <v>2</v>
      </c>
      <c r="F38" s="1">
        <v>3</v>
      </c>
      <c r="G38" s="1">
        <v>4</v>
      </c>
      <c r="H38" s="1">
        <v>5</v>
      </c>
      <c r="I38" s="1">
        <v>6</v>
      </c>
      <c r="J38" s="1">
        <v>7</v>
      </c>
      <c r="K38" s="1">
        <v>8</v>
      </c>
      <c r="L38" s="1">
        <v>9</v>
      </c>
      <c r="M38" s="1">
        <v>10</v>
      </c>
      <c r="N38" s="1">
        <v>11</v>
      </c>
      <c r="O38" s="1">
        <v>12</v>
      </c>
      <c r="P38" s="1">
        <v>13</v>
      </c>
      <c r="Q38" s="1">
        <v>14</v>
      </c>
      <c r="R38" s="1">
        <v>15</v>
      </c>
      <c r="S38" s="1">
        <v>16</v>
      </c>
      <c r="T38" s="1">
        <v>17</v>
      </c>
      <c r="U38" s="1">
        <v>18</v>
      </c>
      <c r="V38" s="1">
        <v>19</v>
      </c>
      <c r="W38" s="1">
        <v>20</v>
      </c>
      <c r="X38" s="1">
        <v>21</v>
      </c>
      <c r="Y38" s="1">
        <v>22</v>
      </c>
      <c r="Z38" s="1">
        <v>23</v>
      </c>
      <c r="AA38" s="1">
        <v>24</v>
      </c>
      <c r="AB38" s="1">
        <v>25</v>
      </c>
      <c r="AC38" s="1">
        <v>26</v>
      </c>
      <c r="AD38" s="1">
        <v>27</v>
      </c>
      <c r="AE38" s="1">
        <v>28</v>
      </c>
      <c r="AF38" s="1">
        <v>29</v>
      </c>
      <c r="AG38" s="1">
        <v>30</v>
      </c>
      <c r="AH38" s="1">
        <v>31</v>
      </c>
      <c r="AI38" s="64"/>
      <c r="AJ38" s="44">
        <f>リスト!B37</f>
        <v>29</v>
      </c>
      <c r="AK38" s="45" t="str">
        <f>IF(リスト!D37="","",リスト!D37)</f>
        <v/>
      </c>
      <c r="AL38" s="46" t="e">
        <f t="shared" si="0"/>
        <v>#N/A</v>
      </c>
      <c r="AM38" s="45" t="str">
        <f>IF(リスト!K37="","",リスト!K37)</f>
        <v/>
      </c>
      <c r="AN38" s="46" t="e">
        <f t="shared" si="1"/>
        <v>#N/A</v>
      </c>
      <c r="AO38" s="45" t="str">
        <f>IF(リスト!M37="","",リスト!M37)</f>
        <v/>
      </c>
      <c r="AP38" s="46" t="e">
        <f t="shared" si="2"/>
        <v>#N/A</v>
      </c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</row>
    <row r="39" spans="1:62" ht="30.75" customHeight="1">
      <c r="B39" s="63"/>
      <c r="C39" s="1" t="s">
        <v>1</v>
      </c>
      <c r="D39" s="2" t="str">
        <f>IF(リスト!$C9="","",リスト!$C9)</f>
        <v/>
      </c>
      <c r="E39" s="2" t="str">
        <f>IF(リスト!$C10="","",リスト!$C10)</f>
        <v/>
      </c>
      <c r="F39" s="2" t="str">
        <f>IF(リスト!$C11="","",リスト!$C11)</f>
        <v/>
      </c>
      <c r="G39" s="2" t="str">
        <f>IF(リスト!$C12="","",リスト!$C12)</f>
        <v/>
      </c>
      <c r="H39" s="2" t="str">
        <f>IF(リスト!$C13="","",リスト!$C13)</f>
        <v/>
      </c>
      <c r="I39" s="2" t="str">
        <f>IF(リスト!$C14="","",リスト!$C14)</f>
        <v/>
      </c>
      <c r="J39" s="2" t="str">
        <f>IF(リスト!$C15="","",リスト!$C15)</f>
        <v/>
      </c>
      <c r="K39" s="2" t="str">
        <f>IF(リスト!$C16="","",リスト!$C16)</f>
        <v/>
      </c>
      <c r="L39" s="2" t="str">
        <f>IF(リスト!$C17="","",リスト!$C17)</f>
        <v/>
      </c>
      <c r="M39" s="2" t="str">
        <f>IF(リスト!$C18="","",リスト!$C18)</f>
        <v/>
      </c>
      <c r="N39" s="2" t="str">
        <f>IF(リスト!$C19="","",リスト!$C19)</f>
        <v/>
      </c>
      <c r="O39" s="2" t="str">
        <f>IF(リスト!$C20="","",リスト!$C20)</f>
        <v/>
      </c>
      <c r="P39" s="2" t="str">
        <f>IF(リスト!$C21="","",リスト!$C21)</f>
        <v/>
      </c>
      <c r="Q39" s="2" t="str">
        <f>IF(リスト!$C22="","",リスト!$C22)</f>
        <v/>
      </c>
      <c r="R39" s="2" t="str">
        <f>IF(リスト!$C23="","",リスト!$C23)</f>
        <v/>
      </c>
      <c r="S39" s="2" t="str">
        <f>IF(リスト!$C24="","",リスト!$C24)</f>
        <v/>
      </c>
      <c r="T39" s="2" t="str">
        <f>IF(リスト!$C25="","",リスト!$C25)</f>
        <v/>
      </c>
      <c r="U39" s="2" t="str">
        <f>IF(リスト!$C26="","",リスト!$C26)</f>
        <v/>
      </c>
      <c r="V39" s="2" t="str">
        <f>IF(リスト!$C27="","",リスト!$C27)</f>
        <v/>
      </c>
      <c r="W39" s="2" t="str">
        <f>IF(リスト!$C28="","",リスト!$C28)</f>
        <v/>
      </c>
      <c r="X39" s="2" t="str">
        <f>IF(リスト!$C29="","",リスト!$C29)</f>
        <v/>
      </c>
      <c r="Y39" s="2" t="str">
        <f>IF(リスト!$C30="","",リスト!$C30)</f>
        <v/>
      </c>
      <c r="Z39" s="2" t="str">
        <f>IF(リスト!$C31="","",リスト!$C31)</f>
        <v/>
      </c>
      <c r="AA39" s="2" t="str">
        <f>IF(リスト!$C32="","",リスト!$C32)</f>
        <v/>
      </c>
      <c r="AB39" s="2" t="str">
        <f>IF(リスト!$C33="","",リスト!$C33)</f>
        <v/>
      </c>
      <c r="AC39" s="2" t="str">
        <f>IF(リスト!$C34="","",リスト!$C34)</f>
        <v/>
      </c>
      <c r="AD39" s="2" t="str">
        <f>IF(リスト!$C35="","",リスト!$C35)</f>
        <v/>
      </c>
      <c r="AE39" s="2" t="str">
        <f>IF(リスト!$C36="","",リスト!$C36)</f>
        <v/>
      </c>
      <c r="AF39" s="2" t="str">
        <f>IF(リスト!$C37="","",リスト!$C37)</f>
        <v/>
      </c>
      <c r="AG39" s="2" t="str">
        <f>IF(リスト!$C38="","",リスト!$C38)</f>
        <v/>
      </c>
      <c r="AH39" s="2" t="str">
        <f>IF(リスト!$C39="","",リスト!$C39)</f>
        <v/>
      </c>
      <c r="AI39" s="64"/>
      <c r="AJ39" s="44">
        <f>リスト!B38</f>
        <v>30</v>
      </c>
      <c r="AK39" s="45" t="str">
        <f>IF(リスト!D38="","",リスト!D38)</f>
        <v/>
      </c>
      <c r="AL39" s="46" t="e">
        <f t="shared" si="0"/>
        <v>#N/A</v>
      </c>
      <c r="AM39" s="45" t="str">
        <f>IF(リスト!K38="","",リスト!K38)</f>
        <v/>
      </c>
      <c r="AN39" s="46" t="e">
        <f t="shared" si="1"/>
        <v>#N/A</v>
      </c>
      <c r="AO39" s="45" t="str">
        <f>IF(リスト!M38="","",リスト!M38)</f>
        <v/>
      </c>
      <c r="AP39" s="46" t="e">
        <f t="shared" si="2"/>
        <v>#N/A</v>
      </c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</row>
    <row r="40" spans="1:62" ht="30.75" customHeight="1">
      <c r="B40" s="63"/>
      <c r="C40" s="1" t="s">
        <v>2</v>
      </c>
      <c r="D40" s="26" t="str">
        <f>IF(リスト!$D9="","",リスト!$D9)</f>
        <v/>
      </c>
      <c r="E40" s="26" t="str">
        <f>IF(リスト!$D10="","",リスト!$D10)</f>
        <v/>
      </c>
      <c r="F40" s="26" t="str">
        <f>IF(リスト!$D11="","",リスト!$D11)</f>
        <v/>
      </c>
      <c r="G40" s="26" t="str">
        <f>IF(リスト!$D12="","",リスト!$D12)</f>
        <v/>
      </c>
      <c r="H40" s="26" t="str">
        <f>IF(リスト!$D13="","",リスト!$D13)</f>
        <v/>
      </c>
      <c r="I40" s="26" t="str">
        <f>IF(リスト!$D14="","",リスト!$D14)</f>
        <v/>
      </c>
      <c r="J40" s="26" t="str">
        <f>IF(リスト!$D15="","",リスト!$D15)</f>
        <v/>
      </c>
      <c r="K40" s="26" t="str">
        <f>IF(リスト!$D16="","",リスト!$D16)</f>
        <v/>
      </c>
      <c r="L40" s="26" t="str">
        <f>IF(リスト!$D17="","",リスト!$D17)</f>
        <v/>
      </c>
      <c r="M40" s="26" t="str">
        <f>IF(リスト!$D18="","",リスト!$D18)</f>
        <v/>
      </c>
      <c r="N40" s="26" t="str">
        <f>IF(リスト!$D19="","",リスト!$D19)</f>
        <v/>
      </c>
      <c r="O40" s="26" t="str">
        <f>IF(リスト!$D20="","",リスト!$D20)</f>
        <v/>
      </c>
      <c r="P40" s="26" t="str">
        <f>IF(リスト!$D21="","",リスト!$D21)</f>
        <v/>
      </c>
      <c r="Q40" s="26" t="str">
        <f>IF(リスト!$D22="","",リスト!$D22)</f>
        <v/>
      </c>
      <c r="R40" s="26" t="str">
        <f>IF(リスト!$D23="","",リスト!$D23)</f>
        <v/>
      </c>
      <c r="S40" s="26" t="str">
        <f>IF(リスト!$D24="","",リスト!$D24)</f>
        <v/>
      </c>
      <c r="T40" s="26" t="str">
        <f>IF(リスト!$D25="","",リスト!$D25)</f>
        <v/>
      </c>
      <c r="U40" s="26" t="str">
        <f>IF(リスト!$D26="","",リスト!$D26)</f>
        <v/>
      </c>
      <c r="V40" s="26" t="str">
        <f>IF(リスト!$D27="","",リスト!$D27)</f>
        <v/>
      </c>
      <c r="W40" s="26" t="str">
        <f>IF(リスト!$D28="","",リスト!$D28)</f>
        <v/>
      </c>
      <c r="X40" s="26" t="str">
        <f>IF(リスト!$D29="","",リスト!$D29)</f>
        <v/>
      </c>
      <c r="Y40" s="26" t="str">
        <f>IF(リスト!$D30="","",リスト!$D30)</f>
        <v/>
      </c>
      <c r="Z40" s="26" t="str">
        <f>IF(リスト!$D31="","",リスト!$D31)</f>
        <v/>
      </c>
      <c r="AA40" s="26" t="str">
        <f>IF(リスト!$D32="","",リスト!$D32)</f>
        <v/>
      </c>
      <c r="AB40" s="26" t="str">
        <f>IF(リスト!$D33="","",リスト!$D33)</f>
        <v/>
      </c>
      <c r="AC40" s="26" t="str">
        <f>IF(リスト!$D34="","",リスト!$D34)</f>
        <v/>
      </c>
      <c r="AD40" s="26" t="str">
        <f>IF(リスト!$D35="","",リスト!$D35)</f>
        <v/>
      </c>
      <c r="AE40" s="26" t="str">
        <f>IF(リスト!$D36="","",リスト!$D36)</f>
        <v/>
      </c>
      <c r="AF40" s="26" t="str">
        <f>IF(リスト!$D37="","",リスト!$D37)</f>
        <v/>
      </c>
      <c r="AG40" s="26" t="str">
        <f>IF(リスト!$D38="","",リスト!$D38)</f>
        <v/>
      </c>
      <c r="AH40" s="3" t="str">
        <f>IF(リスト!$D39="","",リスト!$D39)</f>
        <v/>
      </c>
      <c r="AI40" s="64"/>
      <c r="AJ40" s="44">
        <f>リスト!B39</f>
        <v>31</v>
      </c>
      <c r="AK40" s="45" t="str">
        <f>IF(リスト!D39="","",リスト!D39)</f>
        <v/>
      </c>
      <c r="AL40" s="46" t="e">
        <f t="shared" si="0"/>
        <v>#N/A</v>
      </c>
      <c r="AM40" s="45" t="str">
        <f>IF(リスト!K39="","",リスト!K39)</f>
        <v/>
      </c>
      <c r="AN40" s="46" t="e">
        <f t="shared" si="1"/>
        <v>#N/A</v>
      </c>
      <c r="AO40" s="45" t="str">
        <f>IF(リスト!M39="","",リスト!M39)</f>
        <v/>
      </c>
      <c r="AP40" s="46" t="e">
        <f t="shared" si="2"/>
        <v>#N/A</v>
      </c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</row>
    <row r="41" spans="1:62" ht="30.75" customHeight="1">
      <c r="B41" s="63"/>
      <c r="C41" s="1" t="s">
        <v>9</v>
      </c>
      <c r="D41" s="7" t="str">
        <f t="shared" ref="D41:AH41" si="3">IF(D$42=0,"◎",IF(D$42=-1,"☆",IF(D$42="","","-")))</f>
        <v/>
      </c>
      <c r="E41" s="7" t="str">
        <f t="shared" si="3"/>
        <v/>
      </c>
      <c r="F41" s="7" t="str">
        <f t="shared" si="3"/>
        <v/>
      </c>
      <c r="G41" s="7" t="str">
        <f t="shared" si="3"/>
        <v/>
      </c>
      <c r="H41" s="7" t="str">
        <f t="shared" si="3"/>
        <v/>
      </c>
      <c r="I41" s="7" t="str">
        <f t="shared" si="3"/>
        <v/>
      </c>
      <c r="J41" s="7" t="str">
        <f t="shared" si="3"/>
        <v/>
      </c>
      <c r="K41" s="7" t="str">
        <f t="shared" si="3"/>
        <v/>
      </c>
      <c r="L41" s="7" t="str">
        <f t="shared" si="3"/>
        <v/>
      </c>
      <c r="M41" s="7" t="str">
        <f t="shared" si="3"/>
        <v/>
      </c>
      <c r="N41" s="7" t="str">
        <f t="shared" si="3"/>
        <v/>
      </c>
      <c r="O41" s="7" t="str">
        <f t="shared" si="3"/>
        <v/>
      </c>
      <c r="P41" s="7" t="str">
        <f t="shared" si="3"/>
        <v/>
      </c>
      <c r="Q41" s="7" t="str">
        <f t="shared" si="3"/>
        <v/>
      </c>
      <c r="R41" s="7" t="str">
        <f t="shared" si="3"/>
        <v/>
      </c>
      <c r="S41" s="7" t="str">
        <f t="shared" si="3"/>
        <v/>
      </c>
      <c r="T41" s="7" t="str">
        <f t="shared" si="3"/>
        <v/>
      </c>
      <c r="U41" s="7" t="str">
        <f t="shared" si="3"/>
        <v/>
      </c>
      <c r="V41" s="7" t="str">
        <f t="shared" si="3"/>
        <v/>
      </c>
      <c r="W41" s="7" t="str">
        <f t="shared" si="3"/>
        <v/>
      </c>
      <c r="X41" s="7" t="str">
        <f t="shared" si="3"/>
        <v/>
      </c>
      <c r="Y41" s="7" t="str">
        <f t="shared" si="3"/>
        <v/>
      </c>
      <c r="Z41" s="7" t="str">
        <f t="shared" si="3"/>
        <v/>
      </c>
      <c r="AA41" s="7" t="str">
        <f t="shared" si="3"/>
        <v/>
      </c>
      <c r="AB41" s="7" t="str">
        <f t="shared" si="3"/>
        <v/>
      </c>
      <c r="AC41" s="7" t="str">
        <f t="shared" si="3"/>
        <v/>
      </c>
      <c r="AD41" s="7" t="str">
        <f t="shared" si="3"/>
        <v/>
      </c>
      <c r="AE41" s="7" t="str">
        <f t="shared" si="3"/>
        <v/>
      </c>
      <c r="AF41" s="7" t="str">
        <f t="shared" si="3"/>
        <v/>
      </c>
      <c r="AG41" s="7" t="str">
        <f t="shared" si="3"/>
        <v/>
      </c>
      <c r="AH41" s="7" t="str">
        <f t="shared" si="3"/>
        <v/>
      </c>
      <c r="AI41" s="64"/>
      <c r="AJ41" s="11"/>
      <c r="AK41" s="10"/>
      <c r="AL41" s="11"/>
      <c r="AM41" s="10"/>
      <c r="AN41" s="11"/>
      <c r="AO41" s="10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</row>
    <row r="42" spans="1:62" ht="30.75" hidden="1" customHeight="1">
      <c r="B42" s="63"/>
      <c r="C42" s="1"/>
      <c r="D42" s="4" t="str">
        <f>IF(リスト!$G9="","",リスト!$G9)</f>
        <v/>
      </c>
      <c r="E42" s="4" t="str">
        <f>IF(リスト!$G10="","",リスト!$G10)</f>
        <v/>
      </c>
      <c r="F42" s="4" t="str">
        <f>IF(リスト!$G11="","",リスト!$G11)</f>
        <v/>
      </c>
      <c r="G42" s="4" t="str">
        <f>IF(リスト!$G12="","",リスト!$G12)</f>
        <v/>
      </c>
      <c r="H42" s="4" t="str">
        <f>IF(リスト!$G13="","",リスト!$G13)</f>
        <v/>
      </c>
      <c r="I42" s="4" t="str">
        <f>IF(リスト!$G14="","",リスト!$G14)</f>
        <v/>
      </c>
      <c r="J42" s="4" t="str">
        <f>IF(リスト!$G15="","",リスト!$G15)</f>
        <v/>
      </c>
      <c r="K42" s="4" t="str">
        <f>IF(リスト!$G16="","",リスト!$G16)</f>
        <v/>
      </c>
      <c r="L42" s="4" t="str">
        <f>IF(リスト!$G17="","",リスト!$G17)</f>
        <v/>
      </c>
      <c r="M42" s="4" t="str">
        <f>IF(リスト!$G18="","",リスト!$G18)</f>
        <v/>
      </c>
      <c r="N42" s="4" t="str">
        <f>IF(リスト!$G19="","",リスト!$G19)</f>
        <v/>
      </c>
      <c r="O42" s="4" t="str">
        <f>IF(リスト!$G20="","",リスト!$G20)</f>
        <v/>
      </c>
      <c r="P42" s="4" t="str">
        <f>IF(リスト!$G21="","",リスト!$G21)</f>
        <v/>
      </c>
      <c r="Q42" s="4" t="str">
        <f>IF(リスト!$G22="","",リスト!$G22)</f>
        <v/>
      </c>
      <c r="R42" s="4" t="str">
        <f>IF(リスト!$G23="","",リスト!$G23)</f>
        <v/>
      </c>
      <c r="S42" s="4" t="str">
        <f>IF(リスト!$G24="","",リスト!$G24)</f>
        <v/>
      </c>
      <c r="T42" s="4" t="str">
        <f>IF(リスト!$G25="","",リスト!$G25)</f>
        <v/>
      </c>
      <c r="U42" s="4" t="str">
        <f>IF(リスト!$G26="","",リスト!$G26)</f>
        <v/>
      </c>
      <c r="V42" s="4" t="str">
        <f>IF(リスト!$G27="","",リスト!$G27)</f>
        <v/>
      </c>
      <c r="W42" s="4" t="str">
        <f>IF(リスト!$G28="","",リスト!$G28)</f>
        <v/>
      </c>
      <c r="X42" s="4" t="str">
        <f>IF(リスト!$G29="","",リスト!$G29)</f>
        <v/>
      </c>
      <c r="Y42" s="4" t="str">
        <f>IF(リスト!$G30="","",リスト!$G30)</f>
        <v/>
      </c>
      <c r="Z42" s="4" t="str">
        <f>IF(リスト!$G31="","",リスト!$G31)</f>
        <v/>
      </c>
      <c r="AA42" s="4" t="str">
        <f>IF(リスト!$G32="","",リスト!$G32)</f>
        <v/>
      </c>
      <c r="AB42" s="4" t="str">
        <f>IF(リスト!$G33="","",リスト!$G33)</f>
        <v/>
      </c>
      <c r="AC42" s="4" t="str">
        <f>IF(リスト!$G34="","",リスト!$G34)</f>
        <v/>
      </c>
      <c r="AD42" s="4" t="str">
        <f>IF(リスト!$G35="","",リスト!$G35)</f>
        <v/>
      </c>
      <c r="AE42" s="4" t="str">
        <f>IF(リスト!$G36="","",リスト!$G36)</f>
        <v/>
      </c>
      <c r="AF42" s="4" t="str">
        <f>IF(リスト!$G37="","",リスト!$G37)</f>
        <v/>
      </c>
      <c r="AG42" s="4" t="str">
        <f>IF(リスト!$G38="","",リスト!$G38)</f>
        <v/>
      </c>
      <c r="AH42" s="4" t="str">
        <f>IF(リスト!$G39="","",リスト!$G39)</f>
        <v/>
      </c>
      <c r="AI42" s="64"/>
      <c r="AJ42" s="11"/>
      <c r="AK42" s="10"/>
      <c r="AL42" s="11"/>
      <c r="AM42" s="10"/>
      <c r="AN42" s="11"/>
      <c r="AO42" s="10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</row>
    <row r="43" spans="1:62" ht="30.75" customHeight="1">
      <c r="B43" s="63"/>
      <c r="C43" s="1" t="s">
        <v>13</v>
      </c>
      <c r="D43" s="5" t="str">
        <f>IF(リスト!$K9="","",リスト!$K9)</f>
        <v/>
      </c>
      <c r="E43" s="5" t="str">
        <f>IF(リスト!$K10="","",リスト!$K10)</f>
        <v/>
      </c>
      <c r="F43" s="5" t="str">
        <f>IF(リスト!$K11="","",リスト!$K11)</f>
        <v/>
      </c>
      <c r="G43" s="5" t="str">
        <f>IF(リスト!$K12="","",リスト!$K12)</f>
        <v/>
      </c>
      <c r="H43" s="5" t="str">
        <f>IF(リスト!$K13="","",リスト!$K13)</f>
        <v/>
      </c>
      <c r="I43" s="5" t="str">
        <f>IF(リスト!$K14="","",リスト!$K14)</f>
        <v/>
      </c>
      <c r="J43" s="5" t="str">
        <f>IF(リスト!$K15="","",リスト!$K15)</f>
        <v/>
      </c>
      <c r="K43" s="5" t="str">
        <f>IF(リスト!$K16="","",リスト!$K16)</f>
        <v/>
      </c>
      <c r="L43" s="5" t="str">
        <f>IF(リスト!$K17="","",リスト!$K17)</f>
        <v/>
      </c>
      <c r="M43" s="5" t="str">
        <f>IF(リスト!$K18="","",リスト!$K18)</f>
        <v/>
      </c>
      <c r="N43" s="5" t="str">
        <f>IF(リスト!$K19="","",リスト!$K19)</f>
        <v/>
      </c>
      <c r="O43" s="5" t="str">
        <f>IF(リスト!$K20="","",リスト!$K20)</f>
        <v/>
      </c>
      <c r="P43" s="5" t="str">
        <f>IF(リスト!$K21="","",リスト!$K21)</f>
        <v/>
      </c>
      <c r="Q43" s="5" t="str">
        <f>IF(リスト!$K22="","",リスト!$K22)</f>
        <v/>
      </c>
      <c r="R43" s="5" t="str">
        <f>IF(リスト!$K23="","",リスト!$K23)</f>
        <v/>
      </c>
      <c r="S43" s="5" t="str">
        <f>IF(リスト!$K24="","",リスト!$K24)</f>
        <v/>
      </c>
      <c r="T43" s="5" t="str">
        <f>IF(リスト!$K25="","",リスト!$K25)</f>
        <v/>
      </c>
      <c r="U43" s="5" t="str">
        <f>IF(リスト!$K26="","",リスト!$K26)</f>
        <v/>
      </c>
      <c r="V43" s="5" t="str">
        <f>IF(リスト!$K27="","",リスト!$K27)</f>
        <v/>
      </c>
      <c r="W43" s="5" t="str">
        <f>IF(リスト!$K28="","",リスト!$K28)</f>
        <v/>
      </c>
      <c r="X43" s="5" t="str">
        <f>IF(リスト!$K29="","",リスト!$K29)</f>
        <v/>
      </c>
      <c r="Y43" s="5" t="str">
        <f>IF(リスト!$K30="","",リスト!$K30)</f>
        <v/>
      </c>
      <c r="Z43" s="5" t="str">
        <f>IF(リスト!$K31="","",リスト!$K31)</f>
        <v/>
      </c>
      <c r="AA43" s="5" t="str">
        <f>IF(リスト!$K32="","",リスト!$K32)</f>
        <v/>
      </c>
      <c r="AB43" s="5" t="str">
        <f>IF(リスト!$K33="","",リスト!$K33)</f>
        <v/>
      </c>
      <c r="AC43" s="5" t="str">
        <f>IF(リスト!$K34="","",リスト!$K34)</f>
        <v/>
      </c>
      <c r="AD43" s="5" t="str">
        <f>IF(リスト!$K35="","",リスト!$K35)</f>
        <v/>
      </c>
      <c r="AE43" s="5" t="str">
        <f>IF(リスト!$K36="","",リスト!$K36)</f>
        <v/>
      </c>
      <c r="AF43" s="5" t="str">
        <f>IF(リスト!$K37="","",リスト!$K37)</f>
        <v/>
      </c>
      <c r="AG43" s="5" t="str">
        <f>IF(リスト!$K38="","",リスト!$K38)</f>
        <v/>
      </c>
      <c r="AH43" s="5" t="str">
        <f>IF(リスト!$K39="","",リスト!$K39)</f>
        <v/>
      </c>
      <c r="AI43" s="64"/>
      <c r="AJ43" s="11"/>
      <c r="AK43" s="10"/>
      <c r="AL43" s="11"/>
      <c r="AM43" s="10"/>
      <c r="AN43" s="11"/>
      <c r="AO43" s="10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</row>
    <row r="44" spans="1:62" ht="30.75" customHeight="1">
      <c r="B44" s="63"/>
      <c r="C44" s="1" t="s">
        <v>15</v>
      </c>
      <c r="D44" s="14" t="str">
        <f>IF(リスト!$L9="","",リスト!$L9)</f>
        <v/>
      </c>
      <c r="E44" s="14" t="str">
        <f>IF(リスト!$L10="","",リスト!$L10)</f>
        <v/>
      </c>
      <c r="F44" s="14" t="str">
        <f>IF(リスト!$L11="","",リスト!$L11)</f>
        <v/>
      </c>
      <c r="G44" s="14" t="str">
        <f>IF(リスト!$L12="","",リスト!$L12)</f>
        <v/>
      </c>
      <c r="H44" s="14" t="str">
        <f>IF(リスト!$L13="","",リスト!$L13)</f>
        <v/>
      </c>
      <c r="I44" s="14" t="str">
        <f>IF(リスト!$L14="","",リスト!$L14)</f>
        <v/>
      </c>
      <c r="J44" s="14" t="str">
        <f>IF(リスト!$L15="","",リスト!$L15)</f>
        <v/>
      </c>
      <c r="K44" s="14" t="str">
        <f>IF(リスト!$L16="","",リスト!$L16)</f>
        <v/>
      </c>
      <c r="L44" s="14" t="str">
        <f>IF(リスト!$L17="","",リスト!$L17)</f>
        <v/>
      </c>
      <c r="M44" s="14" t="str">
        <f>IF(リスト!$L18="","",リスト!$L18)</f>
        <v/>
      </c>
      <c r="N44" s="14" t="str">
        <f>IF(リスト!$L19="","",リスト!$L19)</f>
        <v/>
      </c>
      <c r="O44" s="14" t="str">
        <f>IF(リスト!$L20="","",リスト!$L20)</f>
        <v/>
      </c>
      <c r="P44" s="14" t="str">
        <f>IF(リスト!$L21="","",リスト!$L21)</f>
        <v/>
      </c>
      <c r="Q44" s="14" t="str">
        <f>IF(リスト!$L22="","",リスト!$L22)</f>
        <v/>
      </c>
      <c r="R44" s="14" t="str">
        <f>IF(リスト!$L23="","",リスト!$L23)</f>
        <v/>
      </c>
      <c r="S44" s="14" t="str">
        <f>IF(リスト!$L24="","",リスト!$L24)</f>
        <v/>
      </c>
      <c r="T44" s="14" t="str">
        <f>IF(リスト!$L25="","",リスト!$L25)</f>
        <v/>
      </c>
      <c r="U44" s="14" t="str">
        <f>IF(リスト!$L26="","",リスト!$L26)</f>
        <v/>
      </c>
      <c r="V44" s="14" t="str">
        <f>IF(リスト!$L27="","",リスト!$L27)</f>
        <v/>
      </c>
      <c r="W44" s="14" t="str">
        <f>IF(リスト!$L28="","",リスト!$L28)</f>
        <v/>
      </c>
      <c r="X44" s="14" t="str">
        <f>IF(リスト!$L29="","",リスト!$L29)</f>
        <v/>
      </c>
      <c r="Y44" s="14" t="str">
        <f>IF(リスト!$L30="","",リスト!$L30)</f>
        <v/>
      </c>
      <c r="Z44" s="14" t="str">
        <f>IF(リスト!$L31="","",リスト!$L31)</f>
        <v/>
      </c>
      <c r="AA44" s="14" t="str">
        <f>IF(リスト!$L32="","",リスト!$L32)</f>
        <v/>
      </c>
      <c r="AB44" s="14" t="str">
        <f>IF(リスト!$L33="","",リスト!$L33)</f>
        <v/>
      </c>
      <c r="AC44" s="14" t="str">
        <f>IF(リスト!$L34="","",リスト!$L34)</f>
        <v/>
      </c>
      <c r="AD44" s="14" t="str">
        <f>IF(リスト!$L35="","",リスト!$L35)</f>
        <v/>
      </c>
      <c r="AE44" s="14" t="str">
        <f>IF(リスト!$L36="","",リスト!$L36)</f>
        <v/>
      </c>
      <c r="AF44" s="14" t="str">
        <f>IF(リスト!$L37="","",リスト!$L37)</f>
        <v/>
      </c>
      <c r="AG44" s="14" t="str">
        <f>IF(リスト!$L38="","",リスト!$L38)</f>
        <v/>
      </c>
      <c r="AH44" s="14" t="str">
        <f>IF(リスト!$L39="","",リスト!$L39)</f>
        <v/>
      </c>
      <c r="AI44" s="64"/>
      <c r="AJ44" s="11"/>
      <c r="AK44" s="10"/>
      <c r="AL44" s="11"/>
      <c r="AM44" s="10"/>
      <c r="AN44" s="11"/>
      <c r="AO44" s="10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</row>
    <row r="45" spans="1:62" ht="30.75" customHeight="1">
      <c r="B45" s="63"/>
      <c r="C45" s="1" t="s">
        <v>3</v>
      </c>
      <c r="D45" s="15" t="str">
        <f>IF(リスト!$M9="","",リスト!$M9)</f>
        <v/>
      </c>
      <c r="E45" s="15" t="str">
        <f>IF(リスト!$M10="","",リスト!$M10)</f>
        <v/>
      </c>
      <c r="F45" s="15" t="str">
        <f>IF(リスト!$M11="","",リスト!$M11)</f>
        <v/>
      </c>
      <c r="G45" s="15" t="str">
        <f>IF(リスト!$M12="","",リスト!$M12)</f>
        <v/>
      </c>
      <c r="H45" s="15" t="str">
        <f>IF(リスト!$M13="","",リスト!$M13)</f>
        <v/>
      </c>
      <c r="I45" s="15" t="str">
        <f>IF(リスト!$M14="","",リスト!$M14)</f>
        <v/>
      </c>
      <c r="J45" s="15" t="str">
        <f>IF(リスト!$M15="","",リスト!$M15)</f>
        <v/>
      </c>
      <c r="K45" s="15" t="str">
        <f>IF(リスト!$M16="","",リスト!$M16)</f>
        <v/>
      </c>
      <c r="L45" s="15" t="str">
        <f>IF(リスト!$M17="","",リスト!$M17)</f>
        <v/>
      </c>
      <c r="M45" s="15" t="str">
        <f>IF(リスト!$M18="","",リスト!$M18)</f>
        <v/>
      </c>
      <c r="N45" s="15" t="str">
        <f>IF(リスト!$M19="","",リスト!$M19)</f>
        <v/>
      </c>
      <c r="O45" s="15" t="str">
        <f>IF(リスト!$M20="","",リスト!$M20)</f>
        <v/>
      </c>
      <c r="P45" s="15" t="str">
        <f>IF(リスト!$M21="","",リスト!$M21)</f>
        <v/>
      </c>
      <c r="Q45" s="15" t="str">
        <f>IF(リスト!$M22="","",リスト!$M22)</f>
        <v/>
      </c>
      <c r="R45" s="15" t="str">
        <f>IF(リスト!$M23="","",リスト!$M23)</f>
        <v/>
      </c>
      <c r="S45" s="15" t="str">
        <f>IF(リスト!$M24="","",リスト!$M24)</f>
        <v/>
      </c>
      <c r="T45" s="15" t="str">
        <f>IF(リスト!$M25="","",リスト!$M25)</f>
        <v/>
      </c>
      <c r="U45" s="15" t="str">
        <f>IF(リスト!$M26="","",リスト!$M26)</f>
        <v/>
      </c>
      <c r="V45" s="15" t="str">
        <f>IF(リスト!$M27="","",リスト!$M27)</f>
        <v/>
      </c>
      <c r="W45" s="15" t="str">
        <f>IF(リスト!$M28="","",リスト!$M28)</f>
        <v/>
      </c>
      <c r="X45" s="15" t="str">
        <f>IF(リスト!$M29="","",リスト!$M29)</f>
        <v/>
      </c>
      <c r="Y45" s="15" t="str">
        <f>IF(リスト!$M30="","",リスト!$M30)</f>
        <v/>
      </c>
      <c r="Z45" s="15" t="str">
        <f>IF(リスト!$M31="","",リスト!$M31)</f>
        <v/>
      </c>
      <c r="AA45" s="15" t="str">
        <f>IF(リスト!$M32="","",リスト!$M32)</f>
        <v/>
      </c>
      <c r="AB45" s="15" t="str">
        <f>IF(リスト!$M33="","",リスト!$M33)</f>
        <v/>
      </c>
      <c r="AC45" s="15" t="str">
        <f>IF(リスト!$M34="","",リスト!$M34)</f>
        <v/>
      </c>
      <c r="AD45" s="15" t="str">
        <f>IF(リスト!$M35="","",リスト!$M35)</f>
        <v/>
      </c>
      <c r="AE45" s="15" t="str">
        <f>IF(リスト!$M36="","",リスト!$M36)</f>
        <v/>
      </c>
      <c r="AF45" s="15" t="str">
        <f>IF(リスト!$M37="","",リスト!$M37)</f>
        <v/>
      </c>
      <c r="AG45" s="15" t="str">
        <f>IF(リスト!$M38="","",リスト!$M38)</f>
        <v/>
      </c>
      <c r="AH45" s="15" t="str">
        <f>IF(リスト!$M39="","",リスト!$M39)</f>
        <v/>
      </c>
      <c r="AI45" s="64"/>
      <c r="AJ45" s="11"/>
      <c r="AK45" s="10"/>
      <c r="AL45" s="11"/>
      <c r="AM45" s="10"/>
      <c r="AN45" s="11"/>
      <c r="AO45" s="47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</row>
    <row r="46" spans="1:62" ht="30.75" customHeight="1">
      <c r="B46" s="63"/>
      <c r="C46" s="1" t="s">
        <v>6</v>
      </c>
      <c r="D46" s="14" t="str">
        <f>IF(D39="","",IF(リスト!$N9="","-",リスト!$N9))</f>
        <v/>
      </c>
      <c r="E46" s="14" t="str">
        <f>IF(E39="","",IF(リスト!$N10="","-",リスト!$N10))</f>
        <v/>
      </c>
      <c r="F46" s="14" t="str">
        <f>IF(F39="","",IF(リスト!$N11="","-",リスト!$N11))</f>
        <v/>
      </c>
      <c r="G46" s="14" t="str">
        <f>IF(G39="","",IF(リスト!$N12="","-",リスト!$N12))</f>
        <v/>
      </c>
      <c r="H46" s="14" t="str">
        <f>IF(H39="","",IF(リスト!$N13="","-",リスト!$N13))</f>
        <v/>
      </c>
      <c r="I46" s="14" t="str">
        <f>IF(I39="","",IF(リスト!$N14="","-",リスト!$N14))</f>
        <v/>
      </c>
      <c r="J46" s="14" t="str">
        <f>IF(J39="","",IF(リスト!$N15="","-",リスト!$N15))</f>
        <v/>
      </c>
      <c r="K46" s="14" t="str">
        <f>IF(K39="","",IF(リスト!$N16="","-",リスト!$N16))</f>
        <v/>
      </c>
      <c r="L46" s="14" t="str">
        <f>IF(L39="","",IF(リスト!$N17="","-",リスト!$N17))</f>
        <v/>
      </c>
      <c r="M46" s="14" t="str">
        <f>IF(M39="","",IF(リスト!$N18="","-",リスト!$N18))</f>
        <v/>
      </c>
      <c r="N46" s="14" t="str">
        <f>IF(N39="","",IF(リスト!$N19="","-",リスト!$N19))</f>
        <v/>
      </c>
      <c r="O46" s="14" t="str">
        <f>IF(O39="","",IF(リスト!$N20="","-",リスト!$N20))</f>
        <v/>
      </c>
      <c r="P46" s="14" t="str">
        <f>IF(P39="","",IF(リスト!$N21="","-",リスト!$N21))</f>
        <v/>
      </c>
      <c r="Q46" s="14" t="str">
        <f>IF(Q39="","",IF(リスト!$N22="","-",リスト!$N22))</f>
        <v/>
      </c>
      <c r="R46" s="14" t="str">
        <f>IF(R39="","",IF(リスト!$N23="","-",リスト!$N23))</f>
        <v/>
      </c>
      <c r="S46" s="14" t="str">
        <f>IF(S39="","",IF(リスト!$N24="","-",リスト!$N24))</f>
        <v/>
      </c>
      <c r="T46" s="14" t="str">
        <f>IF(T39="","",IF(リスト!$N25="","-",リスト!$N25))</f>
        <v/>
      </c>
      <c r="U46" s="14" t="str">
        <f>IF(U39="","",IF(リスト!$N26="","-",リスト!$N26))</f>
        <v/>
      </c>
      <c r="V46" s="14" t="str">
        <f>IF(V39="","",IF(リスト!$N27="","-",リスト!$N27))</f>
        <v/>
      </c>
      <c r="W46" s="14" t="str">
        <f>IF(W39="","",IF(リスト!$N28="","-",リスト!$N28))</f>
        <v/>
      </c>
      <c r="X46" s="14" t="str">
        <f>IF(X39="","",IF(リスト!$N29="","-",リスト!$N29))</f>
        <v/>
      </c>
      <c r="Y46" s="14" t="str">
        <f>IF(Y39="","",IF(リスト!$N30="","-",リスト!$N30))</f>
        <v/>
      </c>
      <c r="Z46" s="14" t="str">
        <f>IF(Z39="","",IF(リスト!$N31="","-",リスト!$N31))</f>
        <v/>
      </c>
      <c r="AA46" s="14" t="str">
        <f>IF(AA39="","",IF(リスト!$N32="","-",リスト!$N32))</f>
        <v/>
      </c>
      <c r="AB46" s="14" t="str">
        <f>IF(AB39="","",IF(リスト!$N33="","-",リスト!$N33))</f>
        <v/>
      </c>
      <c r="AC46" s="14" t="str">
        <f>IF(AC39="","",IF(リスト!$N34="","-",リスト!$N34))</f>
        <v/>
      </c>
      <c r="AD46" s="14" t="str">
        <f>IF(AD39="","",IF(リスト!$N35="","-",リスト!$N35))</f>
        <v/>
      </c>
      <c r="AE46" s="14" t="str">
        <f>IF(AE39="","",IF(リスト!$N36="","-",リスト!$N36))</f>
        <v/>
      </c>
      <c r="AF46" s="14" t="str">
        <f>IF(AF39="","",IF(リスト!$N37="","-",リスト!$N37))</f>
        <v/>
      </c>
      <c r="AG46" s="14" t="str">
        <f>IF(AG39="","",IF(リスト!$N38="","-",リスト!$N38))</f>
        <v/>
      </c>
      <c r="AH46" s="14" t="str">
        <f>IF(AH39="","",IF(リスト!$N39="","-",リスト!$N39))</f>
        <v/>
      </c>
      <c r="AI46" s="64"/>
      <c r="AJ46" s="11"/>
      <c r="AK46" s="10"/>
      <c r="AL46" s="11"/>
      <c r="AM46" s="10"/>
      <c r="AN46" s="11"/>
      <c r="AO46" s="10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</row>
    <row r="47" spans="1:62">
      <c r="B47" s="63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64"/>
      <c r="AJ47" s="11"/>
      <c r="AK47" s="10"/>
      <c r="AL47" s="11"/>
      <c r="AM47" s="10"/>
      <c r="AN47" s="11"/>
      <c r="AO47" s="10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</row>
    <row r="48" spans="1:62" ht="16.5">
      <c r="B48" s="63"/>
      <c r="C48" s="66" t="s">
        <v>38</v>
      </c>
      <c r="D48" s="67" t="s">
        <v>16</v>
      </c>
      <c r="E48" s="68"/>
      <c r="F48" s="68"/>
      <c r="G48" s="68"/>
      <c r="H48" s="68"/>
      <c r="I48" s="68"/>
      <c r="J48" s="57"/>
      <c r="K48" s="57"/>
      <c r="L48" s="66" t="s">
        <v>39</v>
      </c>
      <c r="M48" s="67" t="s">
        <v>20</v>
      </c>
      <c r="N48" s="68"/>
      <c r="O48" s="68"/>
      <c r="P48" s="68"/>
      <c r="Q48" s="57"/>
      <c r="R48" s="57"/>
      <c r="S48" s="57"/>
      <c r="T48" s="66" t="s">
        <v>7</v>
      </c>
      <c r="U48" s="67" t="s">
        <v>17</v>
      </c>
      <c r="V48" s="57"/>
      <c r="W48" s="57"/>
      <c r="X48" s="57"/>
      <c r="Y48" s="57"/>
      <c r="Z48" s="57"/>
      <c r="AA48" s="57"/>
      <c r="AB48" s="143">
        <f ca="1">TODAY()</f>
        <v>43472</v>
      </c>
      <c r="AC48" s="143"/>
      <c r="AD48" s="143"/>
      <c r="AE48" s="143"/>
      <c r="AF48" s="143"/>
      <c r="AG48" s="143"/>
      <c r="AH48" s="143"/>
      <c r="AI48" s="64"/>
      <c r="AJ48" s="11"/>
      <c r="AK48" s="10"/>
      <c r="AL48" s="11"/>
      <c r="AM48" s="10"/>
      <c r="AN48" s="11"/>
      <c r="AO48" s="10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</row>
    <row r="49" spans="1:62" ht="16.5">
      <c r="B49" s="63"/>
      <c r="C49" s="69"/>
      <c r="D49" s="67" t="s">
        <v>19</v>
      </c>
      <c r="E49" s="68"/>
      <c r="F49" s="68"/>
      <c r="G49" s="68"/>
      <c r="H49" s="68"/>
      <c r="I49" s="68"/>
      <c r="J49" s="69"/>
      <c r="K49" s="57"/>
      <c r="L49" s="68"/>
      <c r="M49" s="67" t="s">
        <v>21</v>
      </c>
      <c r="N49" s="68"/>
      <c r="O49" s="68"/>
      <c r="P49" s="68"/>
      <c r="Q49" s="68"/>
      <c r="R49" s="68"/>
      <c r="S49" s="68"/>
      <c r="T49" s="68"/>
      <c r="U49" s="57"/>
      <c r="V49" s="57"/>
      <c r="W49" s="57"/>
      <c r="X49" s="57"/>
      <c r="Y49" s="57"/>
      <c r="Z49" s="57"/>
      <c r="AA49" s="57"/>
      <c r="AB49" s="143"/>
      <c r="AC49" s="143"/>
      <c r="AD49" s="143"/>
      <c r="AE49" s="143"/>
      <c r="AF49" s="143"/>
      <c r="AG49" s="143"/>
      <c r="AH49" s="143"/>
      <c r="AI49" s="64"/>
      <c r="AJ49" s="11"/>
      <c r="AK49" s="10"/>
      <c r="AL49" s="11"/>
      <c r="AM49" s="10"/>
      <c r="AN49" s="11"/>
      <c r="AO49" s="10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</row>
    <row r="50" spans="1:62" ht="16.5">
      <c r="B50" s="63"/>
      <c r="C50" s="69"/>
      <c r="D50" s="69" t="s">
        <v>18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64"/>
      <c r="AJ50" s="11"/>
      <c r="AK50" s="10"/>
      <c r="AL50" s="11"/>
      <c r="AM50" s="10"/>
      <c r="AN50" s="11"/>
      <c r="AO50" s="10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</row>
    <row r="51" spans="1:62" ht="17.25" thickBot="1">
      <c r="B51" s="70"/>
      <c r="C51" s="71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4"/>
      <c r="AJ51" s="11"/>
      <c r="AK51" s="10"/>
      <c r="AL51" s="11"/>
      <c r="AM51" s="10"/>
      <c r="AN51" s="11"/>
      <c r="AO51" s="10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</row>
    <row r="52" spans="1:62">
      <c r="AJ52" s="11"/>
      <c r="AK52" s="10"/>
      <c r="AL52" s="11"/>
      <c r="AM52" s="10"/>
      <c r="AN52" s="11"/>
      <c r="AO52" s="10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</row>
    <row r="53" spans="1:62">
      <c r="AJ53" s="11"/>
      <c r="AK53" s="10"/>
      <c r="AL53" s="11"/>
      <c r="AM53" s="10"/>
      <c r="AN53" s="11"/>
      <c r="AO53" s="10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</row>
    <row r="54" spans="1:62">
      <c r="AJ54" s="11"/>
      <c r="AK54" s="10"/>
      <c r="AL54" s="11"/>
      <c r="AM54" s="10"/>
      <c r="AN54" s="11"/>
      <c r="AO54" s="10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</row>
    <row r="55" spans="1:62">
      <c r="AJ55" s="11"/>
      <c r="AK55" s="10"/>
      <c r="AL55" s="11"/>
      <c r="AM55" s="10"/>
      <c r="AN55" s="11"/>
      <c r="AO55" s="10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</row>
    <row r="56" spans="1:62">
      <c r="AJ56" s="11"/>
      <c r="AK56" s="10"/>
      <c r="AL56" s="11"/>
      <c r="AM56" s="10"/>
      <c r="AN56" s="11"/>
      <c r="AO56" s="10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</row>
    <row r="57" spans="1:6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1"/>
      <c r="AM57" s="10"/>
      <c r="AN57" s="11"/>
    </row>
    <row r="58" spans="1:6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1"/>
      <c r="AM58" s="10"/>
      <c r="AN58" s="11"/>
    </row>
    <row r="59" spans="1:6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1"/>
      <c r="AM59" s="10"/>
      <c r="AN59" s="11"/>
    </row>
    <row r="60" spans="1:6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1"/>
      <c r="AM60" s="10"/>
      <c r="AN60" s="11"/>
    </row>
    <row r="61" spans="1:6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0"/>
      <c r="AL61" s="11"/>
      <c r="AM61" s="10"/>
      <c r="AN61" s="11"/>
    </row>
    <row r="62" spans="1:6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0"/>
      <c r="AL62" s="11"/>
      <c r="AM62" s="10"/>
      <c r="AN62" s="11"/>
    </row>
    <row r="63" spans="1:6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0"/>
      <c r="AL63" s="11"/>
      <c r="AM63" s="10"/>
      <c r="AN63" s="11"/>
    </row>
    <row r="64" spans="1:6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0"/>
      <c r="AL64" s="11"/>
      <c r="AM64" s="10"/>
      <c r="AN64" s="11"/>
    </row>
    <row r="65" spans="1:40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0"/>
      <c r="AL65" s="11"/>
      <c r="AM65" s="10"/>
      <c r="AN65" s="11"/>
    </row>
    <row r="66" spans="1:40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0"/>
      <c r="AL66" s="11"/>
      <c r="AM66" s="10"/>
      <c r="AN66" s="11"/>
    </row>
    <row r="67" spans="1:40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0"/>
      <c r="AL67" s="11"/>
      <c r="AM67" s="10"/>
      <c r="AN67" s="11"/>
    </row>
    <row r="68" spans="1:40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0"/>
      <c r="AL68" s="11"/>
      <c r="AM68" s="10"/>
      <c r="AN68" s="11"/>
    </row>
    <row r="69" spans="1:40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0"/>
      <c r="AL69" s="11"/>
      <c r="AM69" s="10"/>
      <c r="AN69" s="11"/>
    </row>
    <row r="70" spans="1:40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0"/>
      <c r="AL70" s="11"/>
      <c r="AM70" s="10"/>
      <c r="AN70" s="11"/>
    </row>
    <row r="71" spans="1:40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0"/>
      <c r="AL71" s="11"/>
      <c r="AM71" s="10"/>
      <c r="AN71" s="11"/>
    </row>
    <row r="72" spans="1:40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0"/>
      <c r="AL72" s="11"/>
      <c r="AM72" s="10"/>
      <c r="AN72" s="11"/>
    </row>
    <row r="73" spans="1:40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0"/>
      <c r="AL73" s="11"/>
      <c r="AM73" s="10"/>
      <c r="AN73" s="11"/>
    </row>
    <row r="74" spans="1:40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0"/>
      <c r="AL74" s="11"/>
      <c r="AM74" s="10"/>
      <c r="AN74" s="11"/>
    </row>
    <row r="75" spans="1:40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0"/>
      <c r="AL75" s="11"/>
      <c r="AM75" s="10"/>
      <c r="AN75" s="11"/>
    </row>
    <row r="76" spans="1:40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0"/>
      <c r="AL76" s="11"/>
      <c r="AM76" s="10"/>
      <c r="AN76" s="11"/>
    </row>
    <row r="77" spans="1:40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0"/>
      <c r="AL77" s="11"/>
      <c r="AM77" s="10"/>
      <c r="AN77" s="11"/>
    </row>
    <row r="78" spans="1:40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0"/>
      <c r="AL78" s="11"/>
      <c r="AM78" s="10"/>
      <c r="AN78" s="11"/>
    </row>
    <row r="79" spans="1:40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0"/>
      <c r="AL79" s="11"/>
      <c r="AM79" s="10"/>
      <c r="AN79" s="11"/>
    </row>
    <row r="80" spans="1:40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0"/>
      <c r="AL80" s="11"/>
      <c r="AM80" s="10"/>
      <c r="AN80" s="11"/>
    </row>
    <row r="81" spans="1:40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0"/>
      <c r="AL81" s="11"/>
      <c r="AM81" s="10"/>
      <c r="AN81" s="11"/>
    </row>
    <row r="82" spans="1:40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0"/>
      <c r="AL82" s="11"/>
      <c r="AM82" s="10"/>
      <c r="AN82" s="11"/>
    </row>
    <row r="83" spans="1:40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0"/>
      <c r="AL83" s="11"/>
      <c r="AM83" s="10"/>
      <c r="AN83" s="11"/>
    </row>
    <row r="84" spans="1:40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0"/>
      <c r="AL84" s="11"/>
      <c r="AM84" s="10"/>
      <c r="AN84" s="11"/>
    </row>
    <row r="85" spans="1:40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0"/>
      <c r="AL85" s="11"/>
      <c r="AM85" s="10"/>
      <c r="AN85" s="11"/>
    </row>
    <row r="86" spans="1:40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0"/>
      <c r="AL86" s="11"/>
      <c r="AM86" s="10"/>
      <c r="AN86" s="11"/>
    </row>
    <row r="87" spans="1:40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0"/>
      <c r="AL87" s="11"/>
      <c r="AM87" s="10"/>
      <c r="AN87" s="11"/>
    </row>
    <row r="88" spans="1:40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0"/>
      <c r="AL88" s="11"/>
      <c r="AM88" s="10"/>
      <c r="AN88" s="11"/>
    </row>
    <row r="89" spans="1:40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0"/>
      <c r="AL89" s="11"/>
      <c r="AM89" s="10"/>
      <c r="AN89" s="11"/>
    </row>
  </sheetData>
  <sheetProtection selectLockedCells="1" selectUnlockedCells="1"/>
  <mergeCells count="13">
    <mergeCell ref="C3:AH3"/>
    <mergeCell ref="D5:F5"/>
    <mergeCell ref="G5:L5"/>
    <mergeCell ref="N5:P5"/>
    <mergeCell ref="Q5:T5"/>
    <mergeCell ref="V5:AH5"/>
    <mergeCell ref="AB48:AH49"/>
    <mergeCell ref="D6:F6"/>
    <mergeCell ref="G6:L6"/>
    <mergeCell ref="N6:P6"/>
    <mergeCell ref="Q6:T6"/>
    <mergeCell ref="V6:AA6"/>
    <mergeCell ref="AC6:AH6"/>
  </mergeCells>
  <phoneticPr fontId="1"/>
  <conditionalFormatting sqref="D41:AH41">
    <cfRule type="expression" dxfId="3" priority="1">
      <formula>#REF!=1</formula>
    </cfRule>
    <cfRule type="cellIs" dxfId="2" priority="2" operator="equal">
      <formula>"☆"</formula>
    </cfRule>
    <cfRule type="cellIs" dxfId="1" priority="3" operator="equal">
      <formula>"◎"</formula>
    </cfRule>
  </conditionalFormatting>
  <conditionalFormatting sqref="D43:AH43">
    <cfRule type="expression" dxfId="0" priority="4">
      <formula>#REF!=1</formula>
    </cfRule>
  </conditionalFormatting>
  <printOptions horizontalCentered="1" verticalCentered="1"/>
  <pageMargins left="0" right="0" top="0" bottom="0" header="0" footer="0"/>
  <pageSetup paperSize="9" scale="51" orientation="landscape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5 I X / T O 6 w + i i n A A A A + A A A A B I A H A B D b 2 5 m a W c v U G F j a 2 F n Z S 5 4 b W w g o h g A K K A U A A A A A A A A A A A A A A A A A A A A A A A A A A A A h Y / N C o J A G E V f R W b v / I l Q 8 j k u 2 k W C E E T b Y Z p 0 S s f Q s f H d W v R I v U J C W e 1 a 3 s u 5 c O 7 j d o d s b O r g q r v e t D Z F D F M U a K v a g 7 F l i g Z 3 D B c o E 1 B I d Z a l D i b Y 9 s n Y m x R V z l 0 S Q r z 3 2 E e 4 7 U r C K W V k n 2 + 2 q t K N D I 3 t n b R K o 8 / q 8 H + F B O x e M o L j e I l j F s W Y c Q Z k r i E 3 9 o v w y R h T I D 8 l r I b a D Z 0 W J x m u C y B z B P J + I Z 5 Q S w M E F A A C A A g A 5 I X /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S F / 0 w o i k e 4 D g A A A B E A A A A T A B w A R m 9 y b X V s Y X M v U 2 V j d G l v b j E u b S C i G A A o o B Q A A A A A A A A A A A A A A A A A A A A A A A A A A A A r T k 0 u y c z P U w i G 0 I b W A F B L A Q I t A B Q A A g A I A O S F / 0 z u s P o o p w A A A P g A A A A S A A A A A A A A A A A A A A A A A A A A A A B D b 2 5 m a W c v U G F j a 2 F n Z S 5 4 b W x Q S w E C L Q A U A A I A C A D k h f 9 M D 8 r p q 6 Q A A A D p A A A A E w A A A A A A A A A A A A A A A A D z A A A A W 0 N v b n R l b n R f V H l w Z X N d L n h t b F B L A Q I t A B Q A A g A I A O S F /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l O J E N o N w Y Q K + c P 7 l p y o d f A A A A A A I A A A A A A B B m A A A A A Q A A I A A A A I f 4 w z 0 J p + X e F n 7 / O I m E V H B P u d O s 8 z O A I I f S 1 J f 6 o 2 t w A A A A A A 6 A A A A A A g A A I A A A A B u m f Q 2 n / z v P k k z O H R P P F I b B D h s k 1 5 j h U b u i J B E + 7 9 M O U A A A A E z K 2 / G s x H x M 7 k r V e p t F 4 z 6 1 z t x s J w 6 X Y J Q 5 i s l a O 5 d Q i u K O w l p r A L s M a / o 7 7 6 I x V O 7 X X q H Z m m r w H 5 W + w 1 J 0 l h y K I V p 8 H B J 9 J g P x L z U M V F e 3 Q A A A A E d w v 5 t E o L G k m a i X l Z 5 j P f z T 7 F U a 7 1 s / x 5 z b H G Y x J E Z y 6 f s R l f + L t m h h n M q D I 3 4 j y B i 3 3 C t w X P w o m 6 e z d d n S K 9 w = < / D a t a M a s h u p > 
</file>

<file path=customXml/itemProps1.xml><?xml version="1.0" encoding="utf-8"?>
<ds:datastoreItem xmlns:ds="http://schemas.openxmlformats.org/officeDocument/2006/customXml" ds:itemID="{B73EDB1D-2910-44E4-822B-4E707354E3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記入欄</vt:lpstr>
      <vt:lpstr>CSV</vt:lpstr>
      <vt:lpstr>リスト</vt:lpstr>
      <vt:lpstr>グラフ</vt:lpstr>
      <vt:lpstr>00</vt:lpstr>
      <vt:lpstr>'00'!Print_Area</vt:lpstr>
      <vt:lpstr>グラフ!Print_Area</vt:lpstr>
      <vt:lpstr>リスト!Print_Area</vt:lpstr>
      <vt:lpstr>記入欄!Print_Area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FURUOYA-HP</dc:creator>
  <cp:lastModifiedBy>FURUOYA-HP</cp:lastModifiedBy>
  <cp:lastPrinted>2019-01-07T10:48:45Z</cp:lastPrinted>
  <dcterms:created xsi:type="dcterms:W3CDTF">2015-06-05T18:17:20Z</dcterms:created>
  <dcterms:modified xsi:type="dcterms:W3CDTF">2019-01-07T11:09:44Z</dcterms:modified>
</cp:coreProperties>
</file>